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Пр.1-резерв.фонд" sheetId="4" r:id="rId1"/>
    <sheet name="Пр.2-сведения о численности" sheetId="3" r:id="rId2"/>
  </sheets>
  <calcPr calcId="145621"/>
</workbook>
</file>

<file path=xl/calcChain.xml><?xml version="1.0" encoding="utf-8"?>
<calcChain xmlns="http://schemas.openxmlformats.org/spreadsheetml/2006/main">
  <c r="H28" i="4" l="1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F15" i="4"/>
  <c r="G15" i="4"/>
  <c r="H29" i="4" l="1"/>
  <c r="C19" i="3"/>
  <c r="B19" i="3"/>
  <c r="G29" i="4" l="1"/>
  <c r="I28" i="4"/>
  <c r="I27" i="4"/>
  <c r="I26" i="4"/>
  <c r="I25" i="4"/>
  <c r="I24" i="4"/>
  <c r="I23" i="4" l="1"/>
  <c r="F29" i="4" l="1"/>
  <c r="I22" i="4"/>
  <c r="I21" i="4"/>
  <c r="I20" i="4"/>
  <c r="I19" i="4"/>
  <c r="I18" i="4"/>
  <c r="I17" i="4"/>
  <c r="I16" i="4"/>
  <c r="I15" i="4"/>
  <c r="I29" i="4" l="1"/>
</calcChain>
</file>

<file path=xl/sharedStrings.xml><?xml version="1.0" encoding="utf-8"?>
<sst xmlns="http://schemas.openxmlformats.org/spreadsheetml/2006/main" count="102" uniqueCount="69">
  <si>
    <t>Волховского муниципального района</t>
  </si>
  <si>
    <t>Наименование финансового органа:  Комитет финансов Волховского муниципального района Ленинградской области</t>
  </si>
  <si>
    <t>Наименование бюджета: Бюджет  Волховского муниципального района</t>
  </si>
  <si>
    <t>Утвержден</t>
  </si>
  <si>
    <t>постановлением  Администрации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</si>
  <si>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</si>
  <si>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</si>
  <si>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</si>
  <si>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</si>
  <si>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</si>
  <si>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</si>
  <si>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</si>
  <si>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</si>
  <si>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Резервный фонд администрации Волховского муниципального района</t>
  </si>
  <si>
    <t>01</t>
  </si>
  <si>
    <t>11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</si>
  <si>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</si>
  <si>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03</t>
  </si>
  <si>
    <t>09</t>
  </si>
  <si>
    <t>ВСЕГО СРЕДСТВ РЕЗЕРВНОГО ФОНДА</t>
  </si>
  <si>
    <t>Показатели</t>
  </si>
  <si>
    <t>Среднесписочная численность, чел.</t>
  </si>
  <si>
    <t>Фактические затраты на их денежное содержание, тыс.руб.</t>
  </si>
  <si>
    <t>Муниципальные служащие органов местного самоуправления</t>
  </si>
  <si>
    <t>Немуниципальные служащие органов местного самоуправления</t>
  </si>
  <si>
    <t>Работники муниципальных учреждений</t>
  </si>
  <si>
    <t>ВСЕГО</t>
  </si>
  <si>
    <t>Приложение 2</t>
  </si>
  <si>
    <t>"О выделении денежных средств на ликвидацию последствий чрезвычайных ситуаций в МО ВМР" - на расчистку дорог в целях ликвидации последствий обильных снегопадов</t>
  </si>
  <si>
    <t>Постановление администрации Волховского муниципального района от 08.02.2019 №283</t>
  </si>
  <si>
    <t>04</t>
  </si>
  <si>
    <t>Прочие общегосударственные расходы</t>
  </si>
  <si>
    <t>"О выделении денежных средств из резервного фонда администрации ВМР" - штрафы по предписанию Комитета государственного финансового контроля</t>
  </si>
  <si>
    <t>Постановление администрации Волховского муниципального района от 19.02.2019 №405</t>
  </si>
  <si>
    <t>13</t>
  </si>
  <si>
    <t xml:space="preserve">"О выделении денежных средств на предотвращение возникновения чрезвычайной ситцации и снятие социальной напряженности" - на замену участка магистральной тепловой сети </t>
  </si>
  <si>
    <t>Постановление администрации Волховского муниципального района от 18.06.2019 №1558</t>
  </si>
  <si>
    <t>05</t>
  </si>
  <si>
    <t>02</t>
  </si>
  <si>
    <t>"О выделении денежных средств МО Усадищенскому сельскому поселению Волховского муниципального района" - на ликвидацию последствий чрезвычайной ситуации, возникшей в результате неблагоприятных метеоусловий (ураган)</t>
  </si>
  <si>
    <t>Постановление администрации Волховского муниципального района от 18.06.2019 №1560</t>
  </si>
  <si>
    <t>"О выделении денежных средств МО Кисельнинскому сельскому поселению Волховского муниципального района" - на выполнение работ по очистке пожарного водоема и устройство подъездной площадки к пожарному водоему в д. Нурма</t>
  </si>
  <si>
    <t>Постановление администрации Волховского муниципального района от 12.08.2019 №2049</t>
  </si>
  <si>
    <t>"О выделении денежных средств МО Вындиноостровское сельское поселение Волховского муниципального района" - на выполнение работ по замене участка тепловой сети к зданию дошкольных групп МОБУ "Гостинопольская основная общеобразовательная школа"</t>
  </si>
  <si>
    <t>Постановление администрации Волховского муниципального района от 15.08.2019 №2078</t>
  </si>
  <si>
    <t>"О выделении денежных средств МО город Волхов - на приобретение светодиодного экрана на главную сцену МБУК "Волховский городской дворец культуры"</t>
  </si>
  <si>
    <t>08</t>
  </si>
  <si>
    <t>ОТЧЕТ
об использовании средств резервного фонда администрации Волховского муниципального района Ленинградской области  по районному бюджету Волховского муниципального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2019 год</t>
  </si>
  <si>
    <t>Приложение 1</t>
  </si>
  <si>
    <t>Постановление администрации Волховского муниципального района от 06.09.2019 №2279; Постановление администрации Волховского муниципального района от 22.11.2019 №3090 "О внесении изменений в постановление администрации Волховского муниципального района от 06.09.2019 №2279"</t>
  </si>
  <si>
    <t>Постановление администрации Волховского муниципального района от 11.11.2019 №2231; Постановление администрации Волховского муниципального района от 27.11.2019 №3116 "О внесении изменений в постановление администрации Волховского муниципального района от 11.11.2019 №2231; Постановление администрации Волховского муниципального района от 24.12.2019 №3116 "О внесении изменений в постановление администрации Волховского муниципального района от 11.11.2019 №2231</t>
  </si>
  <si>
    <t>Постановление администрации Волховского муниципального района от 27.11.2019 №3113</t>
  </si>
  <si>
    <t>"О выделении денежных средств МО Староладожское СП - на работы по восстановлению пожарного крана МБУДОКС ИДЦ "Старая Ладога"</t>
  </si>
  <si>
    <t>Постановление администрации Волховского муниципального района от 24.12.2019 №3318</t>
  </si>
  <si>
    <t>Постановление администрации Волховского муниципального района от 24.12.2019 №3322</t>
  </si>
  <si>
    <t>07</t>
  </si>
  <si>
    <t>Укрепление материально-технической базы учреждений дошкольного образования</t>
  </si>
  <si>
    <t>Постановление администрации Волховского муниципального района от 24.12.2019 №3323</t>
  </si>
  <si>
    <t>Постановление администрации Волховского муниципального района от 24.12.2019 №3324</t>
  </si>
  <si>
    <t>Укрепление материально-технической базы общеобразовательных учреждений</t>
  </si>
  <si>
    <t>"О выделении денежных средств МОБУ  "Сясьстройская СОШ 1" - для предоставления субсидий на иные цели (на устройство уличного освещения)</t>
  </si>
  <si>
    <t>"О выделении денежных средств МДОБУ "Детский сад №6 "Солнышко" - для предоставления субсидий на иные цели (на установку циркуляционного насоса)</t>
  </si>
  <si>
    <t>Единица измерения: тыс.руб.</t>
  </si>
  <si>
    <t>"О выделении денежных средств МО город Волхов -  на устройство уличного освещения моста "Строителей" через реку Волхов и путей следования к нему в г.Волхов</t>
  </si>
  <si>
    <t>"О выделении денежных средств МО Колчановское СП - на ремонт участка теплотрассы от теплокамеры до здания дошкольных групп МОБУ "Алексинская СОШ" по адресу: с.Колчаново, мкр.Алексино, д.19</t>
  </si>
  <si>
    <t>за 2019 год</t>
  </si>
  <si>
    <t xml:space="preserve"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ВОЛХОВСКОГО МУНИЦИПАЛЬНОГО РАЙОНА </t>
  </si>
  <si>
    <t>"О выделении денежных средств учреждениям дошкольного образования - для предоставления субсидий на иные цели (устройство уличного освещения): МДОБУ "Детский сад 4" 241,3 тыс.руб.; МДОБУ "Детский сад 2 "Рябинка" 266,8 тыс.руб.; МДОБУ "Детский сад 7 "Искорка" 177,4 тыс.руб.</t>
  </si>
  <si>
    <t>от 20.03.2020 № 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</si>
</sst>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0.0"/>
    <numFmt numFmtId="167" formatCode="#,##0.0"/>
  </numFmts>
  <fonts count="2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8">
    <xf numFmtId="0" fontId="0" fillId="0" borderId="0"/>
    <xf numFmtId="0" fontId="4" fillId="0" borderId="0"/>
    <xf numFmtId="0" fontId="5" fillId="0" borderId="0"/>
    <xf numFmtId="0" fontId="7" fillId="0" borderId="0"/>
    <xf numFmtId="0" fontId="8" fillId="0" borderId="0"/>
    <xf numFmtId="0" fontId="9" fillId="0" borderId="0">
      <alignment horizontal="center"/>
    </xf>
    <xf numFmtId="0" fontId="10" fillId="0" borderId="2">
      <alignment horizontal="center"/>
    </xf>
    <xf numFmtId="0" fontId="11" fillId="0" borderId="0">
      <alignment horizontal="right"/>
    </xf>
    <xf numFmtId="0" fontId="9" fillId="0" borderId="0"/>
    <xf numFmtId="0" fontId="12" fillId="0" borderId="0"/>
    <xf numFmtId="0" fontId="12" fillId="0" borderId="3"/>
    <xf numFmtId="0" fontId="10" fillId="0" borderId="4">
      <alignment horizontal="center"/>
    </xf>
    <xf numFmtId="0" fontId="11" fillId="0" borderId="5">
      <alignment horizontal="right"/>
    </xf>
    <xf numFmtId="0" fontId="10" fillId="0" borderId="0"/>
    <xf numFmtId="0" fontId="10" fillId="0" borderId="6">
      <alignment horizontal="right"/>
    </xf>
    <xf numFmtId="49" fontId="10" fillId="0" borderId="7">
      <alignment horizontal="center"/>
    </xf>
    <xf numFmtId="0" fontId="11" fillId="0" borderId="8">
      <alignment horizontal="right"/>
    </xf>
    <xf numFmtId="0" fontId="13" fillId="0" borderId="0"/>
    <xf numFmtId="164" fontId="10" fillId="0" borderId="9">
      <alignment horizontal="center"/>
    </xf>
    <xf numFmtId="0" fontId="10" fillId="0" borderId="0">
      <alignment horizontal="left"/>
    </xf>
    <xf numFmtId="49" fontId="10" fillId="0" borderId="0"/>
    <xf numFmtId="49" fontId="10" fillId="0" borderId="6">
      <alignment horizontal="right" vertical="center"/>
    </xf>
    <xf numFmtId="49" fontId="10" fillId="0" borderId="9">
      <alignment horizontal="center" vertical="center"/>
    </xf>
    <xf numFmtId="0" fontId="10" fillId="0" borderId="2">
      <alignment horizontal="left" wrapText="1"/>
    </xf>
    <xf numFmtId="49" fontId="10" fillId="0" borderId="9">
      <alignment horizontal="center"/>
    </xf>
    <xf numFmtId="0" fontId="10" fillId="0" borderId="10">
      <alignment horizontal="left" wrapText="1"/>
    </xf>
    <xf numFmtId="49" fontId="10" fillId="0" borderId="6">
      <alignment horizontal="right"/>
    </xf>
    <xf numFmtId="0" fontId="10" fillId="0" borderId="11">
      <alignment horizontal="left"/>
    </xf>
    <xf numFmtId="49" fontId="10" fillId="0" borderId="11"/>
    <xf numFmtId="49" fontId="10" fillId="0" borderId="6"/>
    <xf numFmtId="49" fontId="10" fillId="0" borderId="12">
      <alignment horizontal="center"/>
    </xf>
    <xf numFmtId="0" fontId="9" fillId="0" borderId="2">
      <alignment horizontal="center"/>
    </xf>
    <xf numFmtId="0" fontId="10" fillId="0" borderId="13">
      <alignment horizontal="center" vertical="top" wrapText="1"/>
    </xf>
    <xf numFmtId="49" fontId="10" fillId="0" borderId="13">
      <alignment horizontal="center" vertical="top" wrapText="1"/>
    </xf>
    <xf numFmtId="0" fontId="8" fillId="0" borderId="14"/>
    <xf numFmtId="0" fontId="8" fillId="0" borderId="5"/>
    <xf numFmtId="0" fontId="10" fillId="0" borderId="13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5">
      <alignment horizontal="left" wrapText="1"/>
    </xf>
    <xf numFmtId="49" fontId="10" fillId="0" borderId="16">
      <alignment horizontal="center" wrapText="1"/>
    </xf>
    <xf numFmtId="49" fontId="10" fillId="0" borderId="17">
      <alignment horizontal="center"/>
    </xf>
    <xf numFmtId="4" fontId="10" fillId="0" borderId="17">
      <alignment horizontal="right" shrinkToFit="1"/>
    </xf>
    <xf numFmtId="0" fontId="10" fillId="0" borderId="18">
      <alignment horizontal="left" wrapText="1"/>
    </xf>
    <xf numFmtId="49" fontId="10" fillId="0" borderId="19">
      <alignment horizontal="center" shrinkToFit="1"/>
    </xf>
    <xf numFmtId="49" fontId="10" fillId="0" borderId="20">
      <alignment horizontal="center"/>
    </xf>
    <xf numFmtId="4" fontId="10" fillId="0" borderId="20">
      <alignment horizontal="right" shrinkToFit="1"/>
    </xf>
    <xf numFmtId="0" fontId="10" fillId="0" borderId="21">
      <alignment horizontal="left" wrapText="1" indent="2"/>
    </xf>
    <xf numFmtId="49" fontId="10" fillId="0" borderId="22">
      <alignment horizontal="center" shrinkToFit="1"/>
    </xf>
    <xf numFmtId="49" fontId="10" fillId="0" borderId="23">
      <alignment horizontal="center"/>
    </xf>
    <xf numFmtId="4" fontId="10" fillId="0" borderId="23">
      <alignment horizontal="right" shrinkToFit="1"/>
    </xf>
    <xf numFmtId="49" fontId="10" fillId="0" borderId="0">
      <alignment horizontal="right"/>
    </xf>
    <xf numFmtId="0" fontId="9" fillId="0" borderId="5">
      <alignment horizontal="center"/>
    </xf>
    <xf numFmtId="0" fontId="10" fillId="0" borderId="4">
      <alignment horizontal="center" vertical="center" shrinkToFit="1"/>
    </xf>
    <xf numFmtId="49" fontId="10" fillId="0" borderId="4">
      <alignment horizontal="center" vertical="center" shrinkToFit="1"/>
    </xf>
    <xf numFmtId="49" fontId="8" fillId="0" borderId="5"/>
    <xf numFmtId="0" fontId="10" fillId="0" borderId="16">
      <alignment horizontal="center" shrinkToFit="1"/>
    </xf>
    <xf numFmtId="4" fontId="10" fillId="0" borderId="24">
      <alignment horizontal="right" shrinkToFit="1"/>
    </xf>
    <xf numFmtId="49" fontId="8" fillId="0" borderId="8"/>
    <xf numFmtId="0" fontId="10" fillId="0" borderId="19">
      <alignment horizontal="center" shrinkToFit="1"/>
    </xf>
    <xf numFmtId="165" fontId="10" fillId="0" borderId="20">
      <alignment horizontal="right" shrinkToFit="1"/>
    </xf>
    <xf numFmtId="165" fontId="10" fillId="0" borderId="25">
      <alignment horizontal="right" shrinkToFit="1"/>
    </xf>
    <xf numFmtId="0" fontId="10" fillId="0" borderId="26">
      <alignment horizontal="left" wrapText="1"/>
    </xf>
    <xf numFmtId="49" fontId="10" fillId="0" borderId="22">
      <alignment horizontal="center" wrapText="1"/>
    </xf>
    <xf numFmtId="49" fontId="10" fillId="0" borderId="23">
      <alignment horizontal="center" wrapText="1"/>
    </xf>
    <xf numFmtId="4" fontId="10" fillId="0" borderId="23">
      <alignment horizontal="right" wrapText="1"/>
    </xf>
    <xf numFmtId="4" fontId="10" fillId="0" borderId="21">
      <alignment horizontal="right" wrapText="1"/>
    </xf>
    <xf numFmtId="0" fontId="8" fillId="0" borderId="8">
      <alignment wrapText="1"/>
    </xf>
    <xf numFmtId="0" fontId="10" fillId="0" borderId="27">
      <alignment horizontal="left" wrapText="1"/>
    </xf>
    <xf numFmtId="49" fontId="10" fillId="0" borderId="28">
      <alignment horizontal="center" shrinkToFit="1"/>
    </xf>
    <xf numFmtId="49" fontId="10" fillId="0" borderId="29">
      <alignment horizontal="center"/>
    </xf>
    <xf numFmtId="4" fontId="10" fillId="0" borderId="29">
      <alignment horizontal="right" shrinkToFit="1"/>
    </xf>
    <xf numFmtId="49" fontId="10" fillId="0" borderId="30">
      <alignment horizontal="center"/>
    </xf>
    <xf numFmtId="0" fontId="8" fillId="0" borderId="8"/>
    <xf numFmtId="0" fontId="13" fillId="0" borderId="11"/>
    <xf numFmtId="0" fontId="13" fillId="0" borderId="31"/>
    <xf numFmtId="0" fontId="10" fillId="0" borderId="0">
      <alignment wrapText="1"/>
    </xf>
    <xf numFmtId="49" fontId="10" fillId="0" borderId="0">
      <alignment wrapText="1"/>
    </xf>
    <xf numFmtId="49" fontId="10" fillId="0" borderId="0">
      <alignment horizontal="center"/>
    </xf>
    <xf numFmtId="49" fontId="14" fillId="0" borderId="0"/>
    <xf numFmtId="0" fontId="10" fillId="0" borderId="2">
      <alignment horizontal="left"/>
    </xf>
    <xf numFmtId="49" fontId="10" fillId="0" borderId="2">
      <alignment horizontal="left"/>
    </xf>
    <xf numFmtId="0" fontId="10" fillId="0" borderId="2">
      <alignment horizontal="center" shrinkToFit="1"/>
    </xf>
    <xf numFmtId="49" fontId="10" fillId="0" borderId="2">
      <alignment horizontal="center" vertical="center" shrinkToFit="1"/>
    </xf>
    <xf numFmtId="49" fontId="8" fillId="0" borderId="2">
      <alignment shrinkToFit="1"/>
    </xf>
    <xf numFmtId="49" fontId="10" fillId="0" borderId="2">
      <alignment horizontal="right"/>
    </xf>
    <xf numFmtId="0" fontId="10" fillId="0" borderId="16">
      <alignment horizontal="center" vertical="center" shrinkToFit="1"/>
    </xf>
    <xf numFmtId="49" fontId="10" fillId="0" borderId="17">
      <alignment horizontal="center" vertical="center"/>
    </xf>
    <xf numFmtId="0" fontId="10" fillId="0" borderId="15">
      <alignment horizontal="left" wrapText="1" indent="2"/>
    </xf>
    <xf numFmtId="0" fontId="10" fillId="0" borderId="32">
      <alignment horizontal="center" vertical="center" shrinkToFit="1"/>
    </xf>
    <xf numFmtId="49" fontId="10" fillId="0" borderId="13">
      <alignment horizontal="center" vertical="center"/>
    </xf>
    <xf numFmtId="165" fontId="10" fillId="0" borderId="13">
      <alignment horizontal="right" vertical="center" shrinkToFit="1"/>
    </xf>
    <xf numFmtId="165" fontId="10" fillId="0" borderId="27">
      <alignment horizontal="right" vertical="center" shrinkToFit="1"/>
    </xf>
    <xf numFmtId="0" fontId="10" fillId="0" borderId="33">
      <alignment horizontal="left" wrapText="1"/>
    </xf>
    <xf numFmtId="4" fontId="10" fillId="0" borderId="13">
      <alignment horizontal="right" shrinkToFit="1"/>
    </xf>
    <xf numFmtId="4" fontId="10" fillId="0" borderId="27">
      <alignment horizontal="right" shrinkToFit="1"/>
    </xf>
    <xf numFmtId="0" fontId="10" fillId="0" borderId="18">
      <alignment horizontal="left" wrapText="1" indent="2"/>
    </xf>
    <xf numFmtId="0" fontId="15" fillId="0" borderId="27">
      <alignment wrapText="1"/>
    </xf>
    <xf numFmtId="0" fontId="15" fillId="0" borderId="27"/>
    <xf numFmtId="49" fontId="10" fillId="0" borderId="27">
      <alignment horizontal="center" shrinkToFit="1"/>
    </xf>
    <xf numFmtId="49" fontId="10" fillId="0" borderId="13">
      <alignment horizontal="center" vertical="center" shrinkToFit="1"/>
    </xf>
    <xf numFmtId="0" fontId="8" fillId="0" borderId="11">
      <alignment horizontal="left"/>
    </xf>
    <xf numFmtId="0" fontId="8" fillId="0" borderId="31">
      <alignment horizontal="left"/>
    </xf>
    <xf numFmtId="0" fontId="10" fillId="0" borderId="31"/>
    <xf numFmtId="49" fontId="8" fillId="0" borderId="31"/>
    <xf numFmtId="0" fontId="10" fillId="0" borderId="2">
      <alignment horizontal="center" wrapText="1"/>
    </xf>
    <xf numFmtId="49" fontId="10" fillId="0" borderId="0">
      <alignment horizontal="left"/>
    </xf>
    <xf numFmtId="49" fontId="8" fillId="0" borderId="0"/>
    <xf numFmtId="0" fontId="16" fillId="0" borderId="0">
      <alignment horizontal="center"/>
    </xf>
    <xf numFmtId="0" fontId="16" fillId="0" borderId="11">
      <alignment horizontal="center"/>
    </xf>
    <xf numFmtId="0" fontId="16" fillId="0" borderId="0"/>
    <xf numFmtId="49" fontId="16" fillId="0" borderId="0"/>
    <xf numFmtId="0" fontId="8" fillId="0" borderId="0">
      <alignment horizontal="left"/>
    </xf>
    <xf numFmtId="0" fontId="8" fillId="0" borderId="0">
      <alignment horizontal="center"/>
    </xf>
    <xf numFmtId="0" fontId="14" fillId="0" borderId="0">
      <alignment horizontal="left"/>
    </xf>
    <xf numFmtId="0" fontId="10" fillId="0" borderId="0">
      <alignment horizontal="center"/>
    </xf>
    <xf numFmtId="0" fontId="8" fillId="0" borderId="2"/>
    <xf numFmtId="0" fontId="8" fillId="0" borderId="13">
      <alignment horizontal="left" wrapText="1"/>
    </xf>
    <xf numFmtId="0" fontId="8" fillId="0" borderId="11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7" fillId="3" borderId="0"/>
    <xf numFmtId="0" fontId="13" fillId="0" borderId="0"/>
    <xf numFmtId="0" fontId="17" fillId="0" borderId="0"/>
    <xf numFmtId="0" fontId="8" fillId="0" borderId="13">
      <alignment horizontal="left"/>
    </xf>
  </cellStyleXfs>
  <cellXfs count="47">
    <xf numFmtId="0" fontId="0" fillId="0" borderId="0" xfId="0"/>
    <xf numFmtId="0" fontId="1" fillId="0" borderId="1" xfId="2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right" vertical="center" wrapText="1"/>
    </xf>
    <xf numFmtId="49" fontId="1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right"/>
    </xf>
    <xf numFmtId="49" fontId="3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167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 applyProtection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18" fillId="0" borderId="0" xfId="0" applyFont="1"/>
    <xf numFmtId="4" fontId="18" fillId="0" borderId="0" xfId="0" applyNumberFormat="1" applyFont="1" applyAlignment="1">
      <alignment horizontal="left"/>
    </xf>
    <xf numFmtId="0" fontId="19" fillId="0" borderId="0" xfId="0" applyFont="1" applyBorder="1"/>
    <xf numFmtId="0" fontId="20" fillId="0" borderId="0" xfId="0" applyFont="1" applyBorder="1" applyAlignment="1" applyProtection="1">
      <alignment horizontal="right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9" fillId="0" borderId="0" xfId="0" applyFont="1"/>
    <xf numFmtId="49" fontId="1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67" fontId="1" fillId="0" borderId="0" xfId="0" applyNumberFormat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</cellXfs>
  <cellStyles count="128">
    <cellStyle name="br" xfId="121"/>
    <cellStyle name="col" xfId="120"/>
    <cellStyle name="st123" xfId="117"/>
    <cellStyle name="style0" xfId="122"/>
    <cellStyle name="td" xfId="123"/>
    <cellStyle name="tr" xfId="119"/>
    <cellStyle name="xl100" xfId="96"/>
    <cellStyle name="xl101" xfId="77"/>
    <cellStyle name="xl102" xfId="81"/>
    <cellStyle name="xl103" xfId="86"/>
    <cellStyle name="xl104" xfId="89"/>
    <cellStyle name="xl105" xfId="78"/>
    <cellStyle name="xl106" xfId="82"/>
    <cellStyle name="xl107" xfId="87"/>
    <cellStyle name="xl108" xfId="90"/>
    <cellStyle name="xl109" xfId="83"/>
    <cellStyle name="xl110" xfId="91"/>
    <cellStyle name="xl111" xfId="94"/>
    <cellStyle name="xl112" xfId="79"/>
    <cellStyle name="xl113" xfId="84"/>
    <cellStyle name="xl114" xfId="85"/>
    <cellStyle name="xl115" xfId="92"/>
    <cellStyle name="xl116" xfId="95"/>
    <cellStyle name="xl117" xfId="97"/>
    <cellStyle name="xl118" xfId="98"/>
    <cellStyle name="xl119" xfId="99"/>
    <cellStyle name="xl120" xfId="100"/>
    <cellStyle name="xl121" xfId="101"/>
    <cellStyle name="xl122" xfId="108"/>
    <cellStyle name="xl123" xfId="112"/>
    <cellStyle name="xl124" xfId="106"/>
    <cellStyle name="xl125" xfId="116"/>
    <cellStyle name="xl126" xfId="118"/>
    <cellStyle name="xl127" xfId="102"/>
    <cellStyle name="xl128" xfId="113"/>
    <cellStyle name="xl129" xfId="115"/>
    <cellStyle name="xl130" xfId="105"/>
    <cellStyle name="xl131" xfId="109"/>
    <cellStyle name="xl132" xfId="114"/>
    <cellStyle name="xl133" xfId="103"/>
    <cellStyle name="xl134" xfId="110"/>
    <cellStyle name="xl135" xfId="107"/>
    <cellStyle name="xl136" xfId="104"/>
    <cellStyle name="xl137" xfId="111"/>
    <cellStyle name="xl138" xfId="127"/>
    <cellStyle name="xl21" xfId="124"/>
    <cellStyle name="xl22" xfId="4"/>
    <cellStyle name="xl23" xfId="8"/>
    <cellStyle name="xl24" xfId="13"/>
    <cellStyle name="xl25" xfId="19"/>
    <cellStyle name="xl26" xfId="32"/>
    <cellStyle name="xl27" xfId="36"/>
    <cellStyle name="xl28" xfId="39"/>
    <cellStyle name="xl29" xfId="43"/>
    <cellStyle name="xl30" xfId="47"/>
    <cellStyle name="xl31" xfId="17"/>
    <cellStyle name="xl32" xfId="125"/>
    <cellStyle name="xl33" xfId="27"/>
    <cellStyle name="xl34" xfId="37"/>
    <cellStyle name="xl35" xfId="40"/>
    <cellStyle name="xl36" xfId="44"/>
    <cellStyle name="xl37" xfId="48"/>
    <cellStyle name="xl38" xfId="126"/>
    <cellStyle name="xl39" xfId="9"/>
    <cellStyle name="xl40" xfId="41"/>
    <cellStyle name="xl41" xfId="45"/>
    <cellStyle name="xl42" xfId="49"/>
    <cellStyle name="xl43" xfId="20"/>
    <cellStyle name="xl44" xfId="23"/>
    <cellStyle name="xl45" xfId="25"/>
    <cellStyle name="xl46" xfId="28"/>
    <cellStyle name="xl47" xfId="33"/>
    <cellStyle name="xl48" xfId="38"/>
    <cellStyle name="xl49" xfId="42"/>
    <cellStyle name="xl50" xfId="46"/>
    <cellStyle name="xl51" xfId="50"/>
    <cellStyle name="xl52" xfId="5"/>
    <cellStyle name="xl53" xfId="10"/>
    <cellStyle name="xl54" xfId="14"/>
    <cellStyle name="xl55" xfId="21"/>
    <cellStyle name="xl56" xfId="26"/>
    <cellStyle name="xl57" xfId="29"/>
    <cellStyle name="xl58" xfId="6"/>
    <cellStyle name="xl59" xfId="11"/>
    <cellStyle name="xl60" xfId="15"/>
    <cellStyle name="xl61" xfId="18"/>
    <cellStyle name="xl62" xfId="22"/>
    <cellStyle name="xl63" xfId="24"/>
    <cellStyle name="xl64" xfId="30"/>
    <cellStyle name="xl65" xfId="31"/>
    <cellStyle name="xl66" xfId="7"/>
    <cellStyle name="xl67" xfId="12"/>
    <cellStyle name="xl68" xfId="16"/>
    <cellStyle name="xl69" xfId="34"/>
    <cellStyle name="xl70" xfId="35"/>
    <cellStyle name="xl71" xfId="62"/>
    <cellStyle name="xl72" xfId="68"/>
    <cellStyle name="xl73" xfId="74"/>
    <cellStyle name="xl74" xfId="56"/>
    <cellStyle name="xl75" xfId="59"/>
    <cellStyle name="xl76" xfId="63"/>
    <cellStyle name="xl77" xfId="69"/>
    <cellStyle name="xl78" xfId="75"/>
    <cellStyle name="xl79" xfId="53"/>
    <cellStyle name="xl80" xfId="64"/>
    <cellStyle name="xl81" xfId="70"/>
    <cellStyle name="xl82" xfId="54"/>
    <cellStyle name="xl83" xfId="60"/>
    <cellStyle name="xl84" xfId="65"/>
    <cellStyle name="xl85" xfId="71"/>
    <cellStyle name="xl86" xfId="51"/>
    <cellStyle name="xl87" xfId="57"/>
    <cellStyle name="xl88" xfId="61"/>
    <cellStyle name="xl89" xfId="66"/>
    <cellStyle name="xl90" xfId="72"/>
    <cellStyle name="xl91" xfId="52"/>
    <cellStyle name="xl92" xfId="55"/>
    <cellStyle name="xl93" xfId="58"/>
    <cellStyle name="xl94" xfId="67"/>
    <cellStyle name="xl95" xfId="73"/>
    <cellStyle name="xl96" xfId="76"/>
    <cellStyle name="xl97" xfId="80"/>
    <cellStyle name="xl98" xfId="88"/>
    <cellStyle name="xl99" xfId="93"/>
    <cellStyle name="Обычный" xfId="0" builtinId="0"/>
    <cellStyle name="Обычный 2" xfId="2"/>
    <cellStyle name="Обычный 3" xfId="3"/>
    <cellStyle name="Обычный 3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6" sqref="F6"/>
    </sheetView>
  </sheetViews>
  <sheetFormatPr defaultColWidth="8.85546875" defaultRowHeight="15" x14ac:dyDescent="0.25"/>
  <cols>
    <col min="1" max="1" width="21.140625" style="8" customWidth="1"/>
    <col min="2" max="2" width="18.85546875" style="8" customWidth="1"/>
    <col min="3" max="3" width="25.85546875" style="8" customWidth="1"/>
    <col min="4" max="4" width="4" style="8" customWidth="1"/>
    <col min="5" max="5" width="3.85546875" style="8" customWidth="1"/>
    <col min="6" max="6" width="14.140625" style="15" customWidth="1"/>
    <col min="7" max="8" width="14.85546875" style="15" customWidth="1"/>
    <col min="9" max="9" width="14.42578125" style="15" customWidth="1"/>
    <col min="10" max="256" width="8.85546875" style="8"/>
    <col min="257" max="257" width="21.140625" style="8" customWidth="1"/>
    <col min="258" max="258" width="19.28515625" style="8" customWidth="1"/>
    <col min="259" max="259" width="15.85546875" style="8" customWidth="1"/>
    <col min="260" max="260" width="4" style="8" customWidth="1"/>
    <col min="261" max="261" width="3.85546875" style="8" customWidth="1"/>
    <col min="262" max="262" width="14.140625" style="8" customWidth="1"/>
    <col min="263" max="263" width="14" style="8" customWidth="1"/>
    <col min="264" max="264" width="12.7109375" style="8" customWidth="1"/>
    <col min="265" max="265" width="12.28515625" style="8" customWidth="1"/>
    <col min="266" max="512" width="8.85546875" style="8"/>
    <col min="513" max="513" width="21.140625" style="8" customWidth="1"/>
    <col min="514" max="514" width="19.28515625" style="8" customWidth="1"/>
    <col min="515" max="515" width="15.85546875" style="8" customWidth="1"/>
    <col min="516" max="516" width="4" style="8" customWidth="1"/>
    <col min="517" max="517" width="3.85546875" style="8" customWidth="1"/>
    <col min="518" max="518" width="14.140625" style="8" customWidth="1"/>
    <col min="519" max="519" width="14" style="8" customWidth="1"/>
    <col min="520" max="520" width="12.7109375" style="8" customWidth="1"/>
    <col min="521" max="521" width="12.28515625" style="8" customWidth="1"/>
    <col min="522" max="768" width="8.85546875" style="8"/>
    <col min="769" max="769" width="21.140625" style="8" customWidth="1"/>
    <col min="770" max="770" width="19.28515625" style="8" customWidth="1"/>
    <col min="771" max="771" width="15.85546875" style="8" customWidth="1"/>
    <col min="772" max="772" width="4" style="8" customWidth="1"/>
    <col min="773" max="773" width="3.85546875" style="8" customWidth="1"/>
    <col min="774" max="774" width="14.140625" style="8" customWidth="1"/>
    <col min="775" max="775" width="14" style="8" customWidth="1"/>
    <col min="776" max="776" width="12.7109375" style="8" customWidth="1"/>
    <col min="777" max="777" width="12.28515625" style="8" customWidth="1"/>
    <col min="778" max="1024" width="8.85546875" style="8"/>
    <col min="1025" max="1025" width="21.140625" style="8" customWidth="1"/>
    <col min="1026" max="1026" width="19.28515625" style="8" customWidth="1"/>
    <col min="1027" max="1027" width="15.85546875" style="8" customWidth="1"/>
    <col min="1028" max="1028" width="4" style="8" customWidth="1"/>
    <col min="1029" max="1029" width="3.85546875" style="8" customWidth="1"/>
    <col min="1030" max="1030" width="14.140625" style="8" customWidth="1"/>
    <col min="1031" max="1031" width="14" style="8" customWidth="1"/>
    <col min="1032" max="1032" width="12.7109375" style="8" customWidth="1"/>
    <col min="1033" max="1033" width="12.28515625" style="8" customWidth="1"/>
    <col min="1034" max="1280" width="8.85546875" style="8"/>
    <col min="1281" max="1281" width="21.140625" style="8" customWidth="1"/>
    <col min="1282" max="1282" width="19.28515625" style="8" customWidth="1"/>
    <col min="1283" max="1283" width="15.85546875" style="8" customWidth="1"/>
    <col min="1284" max="1284" width="4" style="8" customWidth="1"/>
    <col min="1285" max="1285" width="3.85546875" style="8" customWidth="1"/>
    <col min="1286" max="1286" width="14.140625" style="8" customWidth="1"/>
    <col min="1287" max="1287" width="14" style="8" customWidth="1"/>
    <col min="1288" max="1288" width="12.7109375" style="8" customWidth="1"/>
    <col min="1289" max="1289" width="12.28515625" style="8" customWidth="1"/>
    <col min="1290" max="1536" width="8.85546875" style="8"/>
    <col min="1537" max="1537" width="21.140625" style="8" customWidth="1"/>
    <col min="1538" max="1538" width="19.28515625" style="8" customWidth="1"/>
    <col min="1539" max="1539" width="15.85546875" style="8" customWidth="1"/>
    <col min="1540" max="1540" width="4" style="8" customWidth="1"/>
    <col min="1541" max="1541" width="3.85546875" style="8" customWidth="1"/>
    <col min="1542" max="1542" width="14.140625" style="8" customWidth="1"/>
    <col min="1543" max="1543" width="14" style="8" customWidth="1"/>
    <col min="1544" max="1544" width="12.7109375" style="8" customWidth="1"/>
    <col min="1545" max="1545" width="12.28515625" style="8" customWidth="1"/>
    <col min="1546" max="1792" width="8.85546875" style="8"/>
    <col min="1793" max="1793" width="21.140625" style="8" customWidth="1"/>
    <col min="1794" max="1794" width="19.28515625" style="8" customWidth="1"/>
    <col min="1795" max="1795" width="15.85546875" style="8" customWidth="1"/>
    <col min="1796" max="1796" width="4" style="8" customWidth="1"/>
    <col min="1797" max="1797" width="3.85546875" style="8" customWidth="1"/>
    <col min="1798" max="1798" width="14.140625" style="8" customWidth="1"/>
    <col min="1799" max="1799" width="14" style="8" customWidth="1"/>
    <col min="1800" max="1800" width="12.7109375" style="8" customWidth="1"/>
    <col min="1801" max="1801" width="12.28515625" style="8" customWidth="1"/>
    <col min="1802" max="2048" width="8.85546875" style="8"/>
    <col min="2049" max="2049" width="21.140625" style="8" customWidth="1"/>
    <col min="2050" max="2050" width="19.28515625" style="8" customWidth="1"/>
    <col min="2051" max="2051" width="15.85546875" style="8" customWidth="1"/>
    <col min="2052" max="2052" width="4" style="8" customWidth="1"/>
    <col min="2053" max="2053" width="3.85546875" style="8" customWidth="1"/>
    <col min="2054" max="2054" width="14.140625" style="8" customWidth="1"/>
    <col min="2055" max="2055" width="14" style="8" customWidth="1"/>
    <col min="2056" max="2056" width="12.7109375" style="8" customWidth="1"/>
    <col min="2057" max="2057" width="12.28515625" style="8" customWidth="1"/>
    <col min="2058" max="2304" width="8.85546875" style="8"/>
    <col min="2305" max="2305" width="21.140625" style="8" customWidth="1"/>
    <col min="2306" max="2306" width="19.28515625" style="8" customWidth="1"/>
    <col min="2307" max="2307" width="15.85546875" style="8" customWidth="1"/>
    <col min="2308" max="2308" width="4" style="8" customWidth="1"/>
    <col min="2309" max="2309" width="3.85546875" style="8" customWidth="1"/>
    <col min="2310" max="2310" width="14.140625" style="8" customWidth="1"/>
    <col min="2311" max="2311" width="14" style="8" customWidth="1"/>
    <col min="2312" max="2312" width="12.7109375" style="8" customWidth="1"/>
    <col min="2313" max="2313" width="12.28515625" style="8" customWidth="1"/>
    <col min="2314" max="2560" width="8.85546875" style="8"/>
    <col min="2561" max="2561" width="21.140625" style="8" customWidth="1"/>
    <col min="2562" max="2562" width="19.28515625" style="8" customWidth="1"/>
    <col min="2563" max="2563" width="15.85546875" style="8" customWidth="1"/>
    <col min="2564" max="2564" width="4" style="8" customWidth="1"/>
    <col min="2565" max="2565" width="3.85546875" style="8" customWidth="1"/>
    <col min="2566" max="2566" width="14.140625" style="8" customWidth="1"/>
    <col min="2567" max="2567" width="14" style="8" customWidth="1"/>
    <col min="2568" max="2568" width="12.7109375" style="8" customWidth="1"/>
    <col min="2569" max="2569" width="12.28515625" style="8" customWidth="1"/>
    <col min="2570" max="2816" width="8.85546875" style="8"/>
    <col min="2817" max="2817" width="21.140625" style="8" customWidth="1"/>
    <col min="2818" max="2818" width="19.28515625" style="8" customWidth="1"/>
    <col min="2819" max="2819" width="15.85546875" style="8" customWidth="1"/>
    <col min="2820" max="2820" width="4" style="8" customWidth="1"/>
    <col min="2821" max="2821" width="3.85546875" style="8" customWidth="1"/>
    <col min="2822" max="2822" width="14.140625" style="8" customWidth="1"/>
    <col min="2823" max="2823" width="14" style="8" customWidth="1"/>
    <col min="2824" max="2824" width="12.7109375" style="8" customWidth="1"/>
    <col min="2825" max="2825" width="12.28515625" style="8" customWidth="1"/>
    <col min="2826" max="3072" width="8.85546875" style="8"/>
    <col min="3073" max="3073" width="21.140625" style="8" customWidth="1"/>
    <col min="3074" max="3074" width="19.28515625" style="8" customWidth="1"/>
    <col min="3075" max="3075" width="15.85546875" style="8" customWidth="1"/>
    <col min="3076" max="3076" width="4" style="8" customWidth="1"/>
    <col min="3077" max="3077" width="3.85546875" style="8" customWidth="1"/>
    <col min="3078" max="3078" width="14.140625" style="8" customWidth="1"/>
    <col min="3079" max="3079" width="14" style="8" customWidth="1"/>
    <col min="3080" max="3080" width="12.7109375" style="8" customWidth="1"/>
    <col min="3081" max="3081" width="12.28515625" style="8" customWidth="1"/>
    <col min="3082" max="3328" width="8.85546875" style="8"/>
    <col min="3329" max="3329" width="21.140625" style="8" customWidth="1"/>
    <col min="3330" max="3330" width="19.28515625" style="8" customWidth="1"/>
    <col min="3331" max="3331" width="15.85546875" style="8" customWidth="1"/>
    <col min="3332" max="3332" width="4" style="8" customWidth="1"/>
    <col min="3333" max="3333" width="3.85546875" style="8" customWidth="1"/>
    <col min="3334" max="3334" width="14.140625" style="8" customWidth="1"/>
    <col min="3335" max="3335" width="14" style="8" customWidth="1"/>
    <col min="3336" max="3336" width="12.7109375" style="8" customWidth="1"/>
    <col min="3337" max="3337" width="12.28515625" style="8" customWidth="1"/>
    <col min="3338" max="3584" width="8.85546875" style="8"/>
    <col min="3585" max="3585" width="21.140625" style="8" customWidth="1"/>
    <col min="3586" max="3586" width="19.28515625" style="8" customWidth="1"/>
    <col min="3587" max="3587" width="15.85546875" style="8" customWidth="1"/>
    <col min="3588" max="3588" width="4" style="8" customWidth="1"/>
    <col min="3589" max="3589" width="3.85546875" style="8" customWidth="1"/>
    <col min="3590" max="3590" width="14.140625" style="8" customWidth="1"/>
    <col min="3591" max="3591" width="14" style="8" customWidth="1"/>
    <col min="3592" max="3592" width="12.7109375" style="8" customWidth="1"/>
    <col min="3593" max="3593" width="12.28515625" style="8" customWidth="1"/>
    <col min="3594" max="3840" width="8.85546875" style="8"/>
    <col min="3841" max="3841" width="21.140625" style="8" customWidth="1"/>
    <col min="3842" max="3842" width="19.28515625" style="8" customWidth="1"/>
    <col min="3843" max="3843" width="15.85546875" style="8" customWidth="1"/>
    <col min="3844" max="3844" width="4" style="8" customWidth="1"/>
    <col min="3845" max="3845" width="3.85546875" style="8" customWidth="1"/>
    <col min="3846" max="3846" width="14.140625" style="8" customWidth="1"/>
    <col min="3847" max="3847" width="14" style="8" customWidth="1"/>
    <col min="3848" max="3848" width="12.7109375" style="8" customWidth="1"/>
    <col min="3849" max="3849" width="12.28515625" style="8" customWidth="1"/>
    <col min="3850" max="4096" width="8.85546875" style="8"/>
    <col min="4097" max="4097" width="21.140625" style="8" customWidth="1"/>
    <col min="4098" max="4098" width="19.28515625" style="8" customWidth="1"/>
    <col min="4099" max="4099" width="15.85546875" style="8" customWidth="1"/>
    <col min="4100" max="4100" width="4" style="8" customWidth="1"/>
    <col min="4101" max="4101" width="3.85546875" style="8" customWidth="1"/>
    <col min="4102" max="4102" width="14.140625" style="8" customWidth="1"/>
    <col min="4103" max="4103" width="14" style="8" customWidth="1"/>
    <col min="4104" max="4104" width="12.7109375" style="8" customWidth="1"/>
    <col min="4105" max="4105" width="12.28515625" style="8" customWidth="1"/>
    <col min="4106" max="4352" width="8.85546875" style="8"/>
    <col min="4353" max="4353" width="21.140625" style="8" customWidth="1"/>
    <col min="4354" max="4354" width="19.28515625" style="8" customWidth="1"/>
    <col min="4355" max="4355" width="15.85546875" style="8" customWidth="1"/>
    <col min="4356" max="4356" width="4" style="8" customWidth="1"/>
    <col min="4357" max="4357" width="3.85546875" style="8" customWidth="1"/>
    <col min="4358" max="4358" width="14.140625" style="8" customWidth="1"/>
    <col min="4359" max="4359" width="14" style="8" customWidth="1"/>
    <col min="4360" max="4360" width="12.7109375" style="8" customWidth="1"/>
    <col min="4361" max="4361" width="12.28515625" style="8" customWidth="1"/>
    <col min="4362" max="4608" width="8.85546875" style="8"/>
    <col min="4609" max="4609" width="21.140625" style="8" customWidth="1"/>
    <col min="4610" max="4610" width="19.28515625" style="8" customWidth="1"/>
    <col min="4611" max="4611" width="15.85546875" style="8" customWidth="1"/>
    <col min="4612" max="4612" width="4" style="8" customWidth="1"/>
    <col min="4613" max="4613" width="3.85546875" style="8" customWidth="1"/>
    <col min="4614" max="4614" width="14.140625" style="8" customWidth="1"/>
    <col min="4615" max="4615" width="14" style="8" customWidth="1"/>
    <col min="4616" max="4616" width="12.7109375" style="8" customWidth="1"/>
    <col min="4617" max="4617" width="12.28515625" style="8" customWidth="1"/>
    <col min="4618" max="4864" width="8.85546875" style="8"/>
    <col min="4865" max="4865" width="21.140625" style="8" customWidth="1"/>
    <col min="4866" max="4866" width="19.28515625" style="8" customWidth="1"/>
    <col min="4867" max="4867" width="15.85546875" style="8" customWidth="1"/>
    <col min="4868" max="4868" width="4" style="8" customWidth="1"/>
    <col min="4869" max="4869" width="3.85546875" style="8" customWidth="1"/>
    <col min="4870" max="4870" width="14.140625" style="8" customWidth="1"/>
    <col min="4871" max="4871" width="14" style="8" customWidth="1"/>
    <col min="4872" max="4872" width="12.7109375" style="8" customWidth="1"/>
    <col min="4873" max="4873" width="12.28515625" style="8" customWidth="1"/>
    <col min="4874" max="5120" width="8.85546875" style="8"/>
    <col min="5121" max="5121" width="21.140625" style="8" customWidth="1"/>
    <col min="5122" max="5122" width="19.28515625" style="8" customWidth="1"/>
    <col min="5123" max="5123" width="15.85546875" style="8" customWidth="1"/>
    <col min="5124" max="5124" width="4" style="8" customWidth="1"/>
    <col min="5125" max="5125" width="3.85546875" style="8" customWidth="1"/>
    <col min="5126" max="5126" width="14.140625" style="8" customWidth="1"/>
    <col min="5127" max="5127" width="14" style="8" customWidth="1"/>
    <col min="5128" max="5128" width="12.7109375" style="8" customWidth="1"/>
    <col min="5129" max="5129" width="12.28515625" style="8" customWidth="1"/>
    <col min="5130" max="5376" width="8.85546875" style="8"/>
    <col min="5377" max="5377" width="21.140625" style="8" customWidth="1"/>
    <col min="5378" max="5378" width="19.28515625" style="8" customWidth="1"/>
    <col min="5379" max="5379" width="15.85546875" style="8" customWidth="1"/>
    <col min="5380" max="5380" width="4" style="8" customWidth="1"/>
    <col min="5381" max="5381" width="3.85546875" style="8" customWidth="1"/>
    <col min="5382" max="5382" width="14.140625" style="8" customWidth="1"/>
    <col min="5383" max="5383" width="14" style="8" customWidth="1"/>
    <col min="5384" max="5384" width="12.7109375" style="8" customWidth="1"/>
    <col min="5385" max="5385" width="12.28515625" style="8" customWidth="1"/>
    <col min="5386" max="5632" width="8.85546875" style="8"/>
    <col min="5633" max="5633" width="21.140625" style="8" customWidth="1"/>
    <col min="5634" max="5634" width="19.28515625" style="8" customWidth="1"/>
    <col min="5635" max="5635" width="15.85546875" style="8" customWidth="1"/>
    <col min="5636" max="5636" width="4" style="8" customWidth="1"/>
    <col min="5637" max="5637" width="3.85546875" style="8" customWidth="1"/>
    <col min="5638" max="5638" width="14.140625" style="8" customWidth="1"/>
    <col min="5639" max="5639" width="14" style="8" customWidth="1"/>
    <col min="5640" max="5640" width="12.7109375" style="8" customWidth="1"/>
    <col min="5641" max="5641" width="12.28515625" style="8" customWidth="1"/>
    <col min="5642" max="5888" width="8.85546875" style="8"/>
    <col min="5889" max="5889" width="21.140625" style="8" customWidth="1"/>
    <col min="5890" max="5890" width="19.28515625" style="8" customWidth="1"/>
    <col min="5891" max="5891" width="15.85546875" style="8" customWidth="1"/>
    <col min="5892" max="5892" width="4" style="8" customWidth="1"/>
    <col min="5893" max="5893" width="3.85546875" style="8" customWidth="1"/>
    <col min="5894" max="5894" width="14.140625" style="8" customWidth="1"/>
    <col min="5895" max="5895" width="14" style="8" customWidth="1"/>
    <col min="5896" max="5896" width="12.7109375" style="8" customWidth="1"/>
    <col min="5897" max="5897" width="12.28515625" style="8" customWidth="1"/>
    <col min="5898" max="6144" width="8.85546875" style="8"/>
    <col min="6145" max="6145" width="21.140625" style="8" customWidth="1"/>
    <col min="6146" max="6146" width="19.28515625" style="8" customWidth="1"/>
    <col min="6147" max="6147" width="15.85546875" style="8" customWidth="1"/>
    <col min="6148" max="6148" width="4" style="8" customWidth="1"/>
    <col min="6149" max="6149" width="3.85546875" style="8" customWidth="1"/>
    <col min="6150" max="6150" width="14.140625" style="8" customWidth="1"/>
    <col min="6151" max="6151" width="14" style="8" customWidth="1"/>
    <col min="6152" max="6152" width="12.7109375" style="8" customWidth="1"/>
    <col min="6153" max="6153" width="12.28515625" style="8" customWidth="1"/>
    <col min="6154" max="6400" width="8.85546875" style="8"/>
    <col min="6401" max="6401" width="21.140625" style="8" customWidth="1"/>
    <col min="6402" max="6402" width="19.28515625" style="8" customWidth="1"/>
    <col min="6403" max="6403" width="15.85546875" style="8" customWidth="1"/>
    <col min="6404" max="6404" width="4" style="8" customWidth="1"/>
    <col min="6405" max="6405" width="3.85546875" style="8" customWidth="1"/>
    <col min="6406" max="6406" width="14.140625" style="8" customWidth="1"/>
    <col min="6407" max="6407" width="14" style="8" customWidth="1"/>
    <col min="6408" max="6408" width="12.7109375" style="8" customWidth="1"/>
    <col min="6409" max="6409" width="12.28515625" style="8" customWidth="1"/>
    <col min="6410" max="6656" width="8.85546875" style="8"/>
    <col min="6657" max="6657" width="21.140625" style="8" customWidth="1"/>
    <col min="6658" max="6658" width="19.28515625" style="8" customWidth="1"/>
    <col min="6659" max="6659" width="15.85546875" style="8" customWidth="1"/>
    <col min="6660" max="6660" width="4" style="8" customWidth="1"/>
    <col min="6661" max="6661" width="3.85546875" style="8" customWidth="1"/>
    <col min="6662" max="6662" width="14.140625" style="8" customWidth="1"/>
    <col min="6663" max="6663" width="14" style="8" customWidth="1"/>
    <col min="6664" max="6664" width="12.7109375" style="8" customWidth="1"/>
    <col min="6665" max="6665" width="12.28515625" style="8" customWidth="1"/>
    <col min="6666" max="6912" width="8.85546875" style="8"/>
    <col min="6913" max="6913" width="21.140625" style="8" customWidth="1"/>
    <col min="6914" max="6914" width="19.28515625" style="8" customWidth="1"/>
    <col min="6915" max="6915" width="15.85546875" style="8" customWidth="1"/>
    <col min="6916" max="6916" width="4" style="8" customWidth="1"/>
    <col min="6917" max="6917" width="3.85546875" style="8" customWidth="1"/>
    <col min="6918" max="6918" width="14.140625" style="8" customWidth="1"/>
    <col min="6919" max="6919" width="14" style="8" customWidth="1"/>
    <col min="6920" max="6920" width="12.7109375" style="8" customWidth="1"/>
    <col min="6921" max="6921" width="12.28515625" style="8" customWidth="1"/>
    <col min="6922" max="7168" width="8.85546875" style="8"/>
    <col min="7169" max="7169" width="21.140625" style="8" customWidth="1"/>
    <col min="7170" max="7170" width="19.28515625" style="8" customWidth="1"/>
    <col min="7171" max="7171" width="15.85546875" style="8" customWidth="1"/>
    <col min="7172" max="7172" width="4" style="8" customWidth="1"/>
    <col min="7173" max="7173" width="3.85546875" style="8" customWidth="1"/>
    <col min="7174" max="7174" width="14.140625" style="8" customWidth="1"/>
    <col min="7175" max="7175" width="14" style="8" customWidth="1"/>
    <col min="7176" max="7176" width="12.7109375" style="8" customWidth="1"/>
    <col min="7177" max="7177" width="12.28515625" style="8" customWidth="1"/>
    <col min="7178" max="7424" width="8.85546875" style="8"/>
    <col min="7425" max="7425" width="21.140625" style="8" customWidth="1"/>
    <col min="7426" max="7426" width="19.28515625" style="8" customWidth="1"/>
    <col min="7427" max="7427" width="15.85546875" style="8" customWidth="1"/>
    <col min="7428" max="7428" width="4" style="8" customWidth="1"/>
    <col min="7429" max="7429" width="3.85546875" style="8" customWidth="1"/>
    <col min="7430" max="7430" width="14.140625" style="8" customWidth="1"/>
    <col min="7431" max="7431" width="14" style="8" customWidth="1"/>
    <col min="7432" max="7432" width="12.7109375" style="8" customWidth="1"/>
    <col min="7433" max="7433" width="12.28515625" style="8" customWidth="1"/>
    <col min="7434" max="7680" width="8.85546875" style="8"/>
    <col min="7681" max="7681" width="21.140625" style="8" customWidth="1"/>
    <col min="7682" max="7682" width="19.28515625" style="8" customWidth="1"/>
    <col min="7683" max="7683" width="15.85546875" style="8" customWidth="1"/>
    <col min="7684" max="7684" width="4" style="8" customWidth="1"/>
    <col min="7685" max="7685" width="3.85546875" style="8" customWidth="1"/>
    <col min="7686" max="7686" width="14.140625" style="8" customWidth="1"/>
    <col min="7687" max="7687" width="14" style="8" customWidth="1"/>
    <col min="7688" max="7688" width="12.7109375" style="8" customWidth="1"/>
    <col min="7689" max="7689" width="12.28515625" style="8" customWidth="1"/>
    <col min="7690" max="7936" width="8.85546875" style="8"/>
    <col min="7937" max="7937" width="21.140625" style="8" customWidth="1"/>
    <col min="7938" max="7938" width="19.28515625" style="8" customWidth="1"/>
    <col min="7939" max="7939" width="15.85546875" style="8" customWidth="1"/>
    <col min="7940" max="7940" width="4" style="8" customWidth="1"/>
    <col min="7941" max="7941" width="3.85546875" style="8" customWidth="1"/>
    <col min="7942" max="7942" width="14.140625" style="8" customWidth="1"/>
    <col min="7943" max="7943" width="14" style="8" customWidth="1"/>
    <col min="7944" max="7944" width="12.7109375" style="8" customWidth="1"/>
    <col min="7945" max="7945" width="12.28515625" style="8" customWidth="1"/>
    <col min="7946" max="8192" width="8.85546875" style="8"/>
    <col min="8193" max="8193" width="21.140625" style="8" customWidth="1"/>
    <col min="8194" max="8194" width="19.28515625" style="8" customWidth="1"/>
    <col min="8195" max="8195" width="15.85546875" style="8" customWidth="1"/>
    <col min="8196" max="8196" width="4" style="8" customWidth="1"/>
    <col min="8197" max="8197" width="3.85546875" style="8" customWidth="1"/>
    <col min="8198" max="8198" width="14.140625" style="8" customWidth="1"/>
    <col min="8199" max="8199" width="14" style="8" customWidth="1"/>
    <col min="8200" max="8200" width="12.7109375" style="8" customWidth="1"/>
    <col min="8201" max="8201" width="12.28515625" style="8" customWidth="1"/>
    <col min="8202" max="8448" width="8.85546875" style="8"/>
    <col min="8449" max="8449" width="21.140625" style="8" customWidth="1"/>
    <col min="8450" max="8450" width="19.28515625" style="8" customWidth="1"/>
    <col min="8451" max="8451" width="15.85546875" style="8" customWidth="1"/>
    <col min="8452" max="8452" width="4" style="8" customWidth="1"/>
    <col min="8453" max="8453" width="3.85546875" style="8" customWidth="1"/>
    <col min="8454" max="8454" width="14.140625" style="8" customWidth="1"/>
    <col min="8455" max="8455" width="14" style="8" customWidth="1"/>
    <col min="8456" max="8456" width="12.7109375" style="8" customWidth="1"/>
    <col min="8457" max="8457" width="12.28515625" style="8" customWidth="1"/>
    <col min="8458" max="8704" width="8.85546875" style="8"/>
    <col min="8705" max="8705" width="21.140625" style="8" customWidth="1"/>
    <col min="8706" max="8706" width="19.28515625" style="8" customWidth="1"/>
    <col min="8707" max="8707" width="15.85546875" style="8" customWidth="1"/>
    <col min="8708" max="8708" width="4" style="8" customWidth="1"/>
    <col min="8709" max="8709" width="3.85546875" style="8" customWidth="1"/>
    <col min="8710" max="8710" width="14.140625" style="8" customWidth="1"/>
    <col min="8711" max="8711" width="14" style="8" customWidth="1"/>
    <col min="8712" max="8712" width="12.7109375" style="8" customWidth="1"/>
    <col min="8713" max="8713" width="12.28515625" style="8" customWidth="1"/>
    <col min="8714" max="8960" width="8.85546875" style="8"/>
    <col min="8961" max="8961" width="21.140625" style="8" customWidth="1"/>
    <col min="8962" max="8962" width="19.28515625" style="8" customWidth="1"/>
    <col min="8963" max="8963" width="15.85546875" style="8" customWidth="1"/>
    <col min="8964" max="8964" width="4" style="8" customWidth="1"/>
    <col min="8965" max="8965" width="3.85546875" style="8" customWidth="1"/>
    <col min="8966" max="8966" width="14.140625" style="8" customWidth="1"/>
    <col min="8967" max="8967" width="14" style="8" customWidth="1"/>
    <col min="8968" max="8968" width="12.7109375" style="8" customWidth="1"/>
    <col min="8969" max="8969" width="12.28515625" style="8" customWidth="1"/>
    <col min="8970" max="9216" width="8.85546875" style="8"/>
    <col min="9217" max="9217" width="21.140625" style="8" customWidth="1"/>
    <col min="9218" max="9218" width="19.28515625" style="8" customWidth="1"/>
    <col min="9219" max="9219" width="15.85546875" style="8" customWidth="1"/>
    <col min="9220" max="9220" width="4" style="8" customWidth="1"/>
    <col min="9221" max="9221" width="3.85546875" style="8" customWidth="1"/>
    <col min="9222" max="9222" width="14.140625" style="8" customWidth="1"/>
    <col min="9223" max="9223" width="14" style="8" customWidth="1"/>
    <col min="9224" max="9224" width="12.7109375" style="8" customWidth="1"/>
    <col min="9225" max="9225" width="12.28515625" style="8" customWidth="1"/>
    <col min="9226" max="9472" width="8.85546875" style="8"/>
    <col min="9473" max="9473" width="21.140625" style="8" customWidth="1"/>
    <col min="9474" max="9474" width="19.28515625" style="8" customWidth="1"/>
    <col min="9475" max="9475" width="15.85546875" style="8" customWidth="1"/>
    <col min="9476" max="9476" width="4" style="8" customWidth="1"/>
    <col min="9477" max="9477" width="3.85546875" style="8" customWidth="1"/>
    <col min="9478" max="9478" width="14.140625" style="8" customWidth="1"/>
    <col min="9479" max="9479" width="14" style="8" customWidth="1"/>
    <col min="9480" max="9480" width="12.7109375" style="8" customWidth="1"/>
    <col min="9481" max="9481" width="12.28515625" style="8" customWidth="1"/>
    <col min="9482" max="9728" width="8.85546875" style="8"/>
    <col min="9729" max="9729" width="21.140625" style="8" customWidth="1"/>
    <col min="9730" max="9730" width="19.28515625" style="8" customWidth="1"/>
    <col min="9731" max="9731" width="15.85546875" style="8" customWidth="1"/>
    <col min="9732" max="9732" width="4" style="8" customWidth="1"/>
    <col min="9733" max="9733" width="3.85546875" style="8" customWidth="1"/>
    <col min="9734" max="9734" width="14.140625" style="8" customWidth="1"/>
    <col min="9735" max="9735" width="14" style="8" customWidth="1"/>
    <col min="9736" max="9736" width="12.7109375" style="8" customWidth="1"/>
    <col min="9737" max="9737" width="12.28515625" style="8" customWidth="1"/>
    <col min="9738" max="9984" width="8.85546875" style="8"/>
    <col min="9985" max="9985" width="21.140625" style="8" customWidth="1"/>
    <col min="9986" max="9986" width="19.28515625" style="8" customWidth="1"/>
    <col min="9987" max="9987" width="15.85546875" style="8" customWidth="1"/>
    <col min="9988" max="9988" width="4" style="8" customWidth="1"/>
    <col min="9989" max="9989" width="3.85546875" style="8" customWidth="1"/>
    <col min="9990" max="9990" width="14.140625" style="8" customWidth="1"/>
    <col min="9991" max="9991" width="14" style="8" customWidth="1"/>
    <col min="9992" max="9992" width="12.7109375" style="8" customWidth="1"/>
    <col min="9993" max="9993" width="12.28515625" style="8" customWidth="1"/>
    <col min="9994" max="10240" width="8.85546875" style="8"/>
    <col min="10241" max="10241" width="21.140625" style="8" customWidth="1"/>
    <col min="10242" max="10242" width="19.28515625" style="8" customWidth="1"/>
    <col min="10243" max="10243" width="15.85546875" style="8" customWidth="1"/>
    <col min="10244" max="10244" width="4" style="8" customWidth="1"/>
    <col min="10245" max="10245" width="3.85546875" style="8" customWidth="1"/>
    <col min="10246" max="10246" width="14.140625" style="8" customWidth="1"/>
    <col min="10247" max="10247" width="14" style="8" customWidth="1"/>
    <col min="10248" max="10248" width="12.7109375" style="8" customWidth="1"/>
    <col min="10249" max="10249" width="12.28515625" style="8" customWidth="1"/>
    <col min="10250" max="10496" width="8.85546875" style="8"/>
    <col min="10497" max="10497" width="21.140625" style="8" customWidth="1"/>
    <col min="10498" max="10498" width="19.28515625" style="8" customWidth="1"/>
    <col min="10499" max="10499" width="15.85546875" style="8" customWidth="1"/>
    <col min="10500" max="10500" width="4" style="8" customWidth="1"/>
    <col min="10501" max="10501" width="3.85546875" style="8" customWidth="1"/>
    <col min="10502" max="10502" width="14.140625" style="8" customWidth="1"/>
    <col min="10503" max="10503" width="14" style="8" customWidth="1"/>
    <col min="10504" max="10504" width="12.7109375" style="8" customWidth="1"/>
    <col min="10505" max="10505" width="12.28515625" style="8" customWidth="1"/>
    <col min="10506" max="10752" width="8.85546875" style="8"/>
    <col min="10753" max="10753" width="21.140625" style="8" customWidth="1"/>
    <col min="10754" max="10754" width="19.28515625" style="8" customWidth="1"/>
    <col min="10755" max="10755" width="15.85546875" style="8" customWidth="1"/>
    <col min="10756" max="10756" width="4" style="8" customWidth="1"/>
    <col min="10757" max="10757" width="3.85546875" style="8" customWidth="1"/>
    <col min="10758" max="10758" width="14.140625" style="8" customWidth="1"/>
    <col min="10759" max="10759" width="14" style="8" customWidth="1"/>
    <col min="10760" max="10760" width="12.7109375" style="8" customWidth="1"/>
    <col min="10761" max="10761" width="12.28515625" style="8" customWidth="1"/>
    <col min="10762" max="11008" width="8.85546875" style="8"/>
    <col min="11009" max="11009" width="21.140625" style="8" customWidth="1"/>
    <col min="11010" max="11010" width="19.28515625" style="8" customWidth="1"/>
    <col min="11011" max="11011" width="15.85546875" style="8" customWidth="1"/>
    <col min="11012" max="11012" width="4" style="8" customWidth="1"/>
    <col min="11013" max="11013" width="3.85546875" style="8" customWidth="1"/>
    <col min="11014" max="11014" width="14.140625" style="8" customWidth="1"/>
    <col min="11015" max="11015" width="14" style="8" customWidth="1"/>
    <col min="11016" max="11016" width="12.7109375" style="8" customWidth="1"/>
    <col min="11017" max="11017" width="12.28515625" style="8" customWidth="1"/>
    <col min="11018" max="11264" width="8.85546875" style="8"/>
    <col min="11265" max="11265" width="21.140625" style="8" customWidth="1"/>
    <col min="11266" max="11266" width="19.28515625" style="8" customWidth="1"/>
    <col min="11267" max="11267" width="15.85546875" style="8" customWidth="1"/>
    <col min="11268" max="11268" width="4" style="8" customWidth="1"/>
    <col min="11269" max="11269" width="3.85546875" style="8" customWidth="1"/>
    <col min="11270" max="11270" width="14.140625" style="8" customWidth="1"/>
    <col min="11271" max="11271" width="14" style="8" customWidth="1"/>
    <col min="11272" max="11272" width="12.7109375" style="8" customWidth="1"/>
    <col min="11273" max="11273" width="12.28515625" style="8" customWidth="1"/>
    <col min="11274" max="11520" width="8.85546875" style="8"/>
    <col min="11521" max="11521" width="21.140625" style="8" customWidth="1"/>
    <col min="11522" max="11522" width="19.28515625" style="8" customWidth="1"/>
    <col min="11523" max="11523" width="15.85546875" style="8" customWidth="1"/>
    <col min="11524" max="11524" width="4" style="8" customWidth="1"/>
    <col min="11525" max="11525" width="3.85546875" style="8" customWidth="1"/>
    <col min="11526" max="11526" width="14.140625" style="8" customWidth="1"/>
    <col min="11527" max="11527" width="14" style="8" customWidth="1"/>
    <col min="11528" max="11528" width="12.7109375" style="8" customWidth="1"/>
    <col min="11529" max="11529" width="12.28515625" style="8" customWidth="1"/>
    <col min="11530" max="11776" width="8.85546875" style="8"/>
    <col min="11777" max="11777" width="21.140625" style="8" customWidth="1"/>
    <col min="11778" max="11778" width="19.28515625" style="8" customWidth="1"/>
    <col min="11779" max="11779" width="15.85546875" style="8" customWidth="1"/>
    <col min="11780" max="11780" width="4" style="8" customWidth="1"/>
    <col min="11781" max="11781" width="3.85546875" style="8" customWidth="1"/>
    <col min="11782" max="11782" width="14.140625" style="8" customWidth="1"/>
    <col min="11783" max="11783" width="14" style="8" customWidth="1"/>
    <col min="11784" max="11784" width="12.7109375" style="8" customWidth="1"/>
    <col min="11785" max="11785" width="12.28515625" style="8" customWidth="1"/>
    <col min="11786" max="12032" width="8.85546875" style="8"/>
    <col min="12033" max="12033" width="21.140625" style="8" customWidth="1"/>
    <col min="12034" max="12034" width="19.28515625" style="8" customWidth="1"/>
    <col min="12035" max="12035" width="15.85546875" style="8" customWidth="1"/>
    <col min="12036" max="12036" width="4" style="8" customWidth="1"/>
    <col min="12037" max="12037" width="3.85546875" style="8" customWidth="1"/>
    <col min="12038" max="12038" width="14.140625" style="8" customWidth="1"/>
    <col min="12039" max="12039" width="14" style="8" customWidth="1"/>
    <col min="12040" max="12040" width="12.7109375" style="8" customWidth="1"/>
    <col min="12041" max="12041" width="12.28515625" style="8" customWidth="1"/>
    <col min="12042" max="12288" width="8.85546875" style="8"/>
    <col min="12289" max="12289" width="21.140625" style="8" customWidth="1"/>
    <col min="12290" max="12290" width="19.28515625" style="8" customWidth="1"/>
    <col min="12291" max="12291" width="15.85546875" style="8" customWidth="1"/>
    <col min="12292" max="12292" width="4" style="8" customWidth="1"/>
    <col min="12293" max="12293" width="3.85546875" style="8" customWidth="1"/>
    <col min="12294" max="12294" width="14.140625" style="8" customWidth="1"/>
    <col min="12295" max="12295" width="14" style="8" customWidth="1"/>
    <col min="12296" max="12296" width="12.7109375" style="8" customWidth="1"/>
    <col min="12297" max="12297" width="12.28515625" style="8" customWidth="1"/>
    <col min="12298" max="12544" width="8.85546875" style="8"/>
    <col min="12545" max="12545" width="21.140625" style="8" customWidth="1"/>
    <col min="12546" max="12546" width="19.28515625" style="8" customWidth="1"/>
    <col min="12547" max="12547" width="15.85546875" style="8" customWidth="1"/>
    <col min="12548" max="12548" width="4" style="8" customWidth="1"/>
    <col min="12549" max="12549" width="3.85546875" style="8" customWidth="1"/>
    <col min="12550" max="12550" width="14.140625" style="8" customWidth="1"/>
    <col min="12551" max="12551" width="14" style="8" customWidth="1"/>
    <col min="12552" max="12552" width="12.7109375" style="8" customWidth="1"/>
    <col min="12553" max="12553" width="12.28515625" style="8" customWidth="1"/>
    <col min="12554" max="12800" width="8.85546875" style="8"/>
    <col min="12801" max="12801" width="21.140625" style="8" customWidth="1"/>
    <col min="12802" max="12802" width="19.28515625" style="8" customWidth="1"/>
    <col min="12803" max="12803" width="15.85546875" style="8" customWidth="1"/>
    <col min="12804" max="12804" width="4" style="8" customWidth="1"/>
    <col min="12805" max="12805" width="3.85546875" style="8" customWidth="1"/>
    <col min="12806" max="12806" width="14.140625" style="8" customWidth="1"/>
    <col min="12807" max="12807" width="14" style="8" customWidth="1"/>
    <col min="12808" max="12808" width="12.7109375" style="8" customWidth="1"/>
    <col min="12809" max="12809" width="12.28515625" style="8" customWidth="1"/>
    <col min="12810" max="13056" width="8.85546875" style="8"/>
    <col min="13057" max="13057" width="21.140625" style="8" customWidth="1"/>
    <col min="13058" max="13058" width="19.28515625" style="8" customWidth="1"/>
    <col min="13059" max="13059" width="15.85546875" style="8" customWidth="1"/>
    <col min="13060" max="13060" width="4" style="8" customWidth="1"/>
    <col min="13061" max="13061" width="3.85546875" style="8" customWidth="1"/>
    <col min="13062" max="13062" width="14.140625" style="8" customWidth="1"/>
    <col min="13063" max="13063" width="14" style="8" customWidth="1"/>
    <col min="13064" max="13064" width="12.7109375" style="8" customWidth="1"/>
    <col min="13065" max="13065" width="12.28515625" style="8" customWidth="1"/>
    <col min="13066" max="13312" width="8.85546875" style="8"/>
    <col min="13313" max="13313" width="21.140625" style="8" customWidth="1"/>
    <col min="13314" max="13314" width="19.28515625" style="8" customWidth="1"/>
    <col min="13315" max="13315" width="15.85546875" style="8" customWidth="1"/>
    <col min="13316" max="13316" width="4" style="8" customWidth="1"/>
    <col min="13317" max="13317" width="3.85546875" style="8" customWidth="1"/>
    <col min="13318" max="13318" width="14.140625" style="8" customWidth="1"/>
    <col min="13319" max="13319" width="14" style="8" customWidth="1"/>
    <col min="13320" max="13320" width="12.7109375" style="8" customWidth="1"/>
    <col min="13321" max="13321" width="12.28515625" style="8" customWidth="1"/>
    <col min="13322" max="13568" width="8.85546875" style="8"/>
    <col min="13569" max="13569" width="21.140625" style="8" customWidth="1"/>
    <col min="13570" max="13570" width="19.28515625" style="8" customWidth="1"/>
    <col min="13571" max="13571" width="15.85546875" style="8" customWidth="1"/>
    <col min="13572" max="13572" width="4" style="8" customWidth="1"/>
    <col min="13573" max="13573" width="3.85546875" style="8" customWidth="1"/>
    <col min="13574" max="13574" width="14.140625" style="8" customWidth="1"/>
    <col min="13575" max="13575" width="14" style="8" customWidth="1"/>
    <col min="13576" max="13576" width="12.7109375" style="8" customWidth="1"/>
    <col min="13577" max="13577" width="12.28515625" style="8" customWidth="1"/>
    <col min="13578" max="13824" width="8.85546875" style="8"/>
    <col min="13825" max="13825" width="21.140625" style="8" customWidth="1"/>
    <col min="13826" max="13826" width="19.28515625" style="8" customWidth="1"/>
    <col min="13827" max="13827" width="15.85546875" style="8" customWidth="1"/>
    <col min="13828" max="13828" width="4" style="8" customWidth="1"/>
    <col min="13829" max="13829" width="3.85546875" style="8" customWidth="1"/>
    <col min="13830" max="13830" width="14.140625" style="8" customWidth="1"/>
    <col min="13831" max="13831" width="14" style="8" customWidth="1"/>
    <col min="13832" max="13832" width="12.7109375" style="8" customWidth="1"/>
    <col min="13833" max="13833" width="12.28515625" style="8" customWidth="1"/>
    <col min="13834" max="14080" width="8.85546875" style="8"/>
    <col min="14081" max="14081" width="21.140625" style="8" customWidth="1"/>
    <col min="14082" max="14082" width="19.28515625" style="8" customWidth="1"/>
    <col min="14083" max="14083" width="15.85546875" style="8" customWidth="1"/>
    <col min="14084" max="14084" width="4" style="8" customWidth="1"/>
    <col min="14085" max="14085" width="3.85546875" style="8" customWidth="1"/>
    <col min="14086" max="14086" width="14.140625" style="8" customWidth="1"/>
    <col min="14087" max="14087" width="14" style="8" customWidth="1"/>
    <col min="14088" max="14088" width="12.7109375" style="8" customWidth="1"/>
    <col min="14089" max="14089" width="12.28515625" style="8" customWidth="1"/>
    <col min="14090" max="14336" width="8.85546875" style="8"/>
    <col min="14337" max="14337" width="21.140625" style="8" customWidth="1"/>
    <col min="14338" max="14338" width="19.28515625" style="8" customWidth="1"/>
    <col min="14339" max="14339" width="15.85546875" style="8" customWidth="1"/>
    <col min="14340" max="14340" width="4" style="8" customWidth="1"/>
    <col min="14341" max="14341" width="3.85546875" style="8" customWidth="1"/>
    <col min="14342" max="14342" width="14.140625" style="8" customWidth="1"/>
    <col min="14343" max="14343" width="14" style="8" customWidth="1"/>
    <col min="14344" max="14344" width="12.7109375" style="8" customWidth="1"/>
    <col min="14345" max="14345" width="12.28515625" style="8" customWidth="1"/>
    <col min="14346" max="14592" width="8.85546875" style="8"/>
    <col min="14593" max="14593" width="21.140625" style="8" customWidth="1"/>
    <col min="14594" max="14594" width="19.28515625" style="8" customWidth="1"/>
    <col min="14595" max="14595" width="15.85546875" style="8" customWidth="1"/>
    <col min="14596" max="14596" width="4" style="8" customWidth="1"/>
    <col min="14597" max="14597" width="3.85546875" style="8" customWidth="1"/>
    <col min="14598" max="14598" width="14.140625" style="8" customWidth="1"/>
    <col min="14599" max="14599" width="14" style="8" customWidth="1"/>
    <col min="14600" max="14600" width="12.7109375" style="8" customWidth="1"/>
    <col min="14601" max="14601" width="12.28515625" style="8" customWidth="1"/>
    <col min="14602" max="14848" width="8.85546875" style="8"/>
    <col min="14849" max="14849" width="21.140625" style="8" customWidth="1"/>
    <col min="14850" max="14850" width="19.28515625" style="8" customWidth="1"/>
    <col min="14851" max="14851" width="15.85546875" style="8" customWidth="1"/>
    <col min="14852" max="14852" width="4" style="8" customWidth="1"/>
    <col min="14853" max="14853" width="3.85546875" style="8" customWidth="1"/>
    <col min="14854" max="14854" width="14.140625" style="8" customWidth="1"/>
    <col min="14855" max="14855" width="14" style="8" customWidth="1"/>
    <col min="14856" max="14856" width="12.7109375" style="8" customWidth="1"/>
    <col min="14857" max="14857" width="12.28515625" style="8" customWidth="1"/>
    <col min="14858" max="15104" width="8.85546875" style="8"/>
    <col min="15105" max="15105" width="21.140625" style="8" customWidth="1"/>
    <col min="15106" max="15106" width="19.28515625" style="8" customWidth="1"/>
    <col min="15107" max="15107" width="15.85546875" style="8" customWidth="1"/>
    <col min="15108" max="15108" width="4" style="8" customWidth="1"/>
    <col min="15109" max="15109" width="3.85546875" style="8" customWidth="1"/>
    <col min="15110" max="15110" width="14.140625" style="8" customWidth="1"/>
    <col min="15111" max="15111" width="14" style="8" customWidth="1"/>
    <col min="15112" max="15112" width="12.7109375" style="8" customWidth="1"/>
    <col min="15113" max="15113" width="12.28515625" style="8" customWidth="1"/>
    <col min="15114" max="15360" width="8.85546875" style="8"/>
    <col min="15361" max="15361" width="21.140625" style="8" customWidth="1"/>
    <col min="15362" max="15362" width="19.28515625" style="8" customWidth="1"/>
    <col min="15363" max="15363" width="15.85546875" style="8" customWidth="1"/>
    <col min="15364" max="15364" width="4" style="8" customWidth="1"/>
    <col min="15365" max="15365" width="3.85546875" style="8" customWidth="1"/>
    <col min="15366" max="15366" width="14.140625" style="8" customWidth="1"/>
    <col min="15367" max="15367" width="14" style="8" customWidth="1"/>
    <col min="15368" max="15368" width="12.7109375" style="8" customWidth="1"/>
    <col min="15369" max="15369" width="12.28515625" style="8" customWidth="1"/>
    <col min="15370" max="15616" width="8.85546875" style="8"/>
    <col min="15617" max="15617" width="21.140625" style="8" customWidth="1"/>
    <col min="15618" max="15618" width="19.28515625" style="8" customWidth="1"/>
    <col min="15619" max="15619" width="15.85546875" style="8" customWidth="1"/>
    <col min="15620" max="15620" width="4" style="8" customWidth="1"/>
    <col min="15621" max="15621" width="3.85546875" style="8" customWidth="1"/>
    <col min="15622" max="15622" width="14.140625" style="8" customWidth="1"/>
    <col min="15623" max="15623" width="14" style="8" customWidth="1"/>
    <col min="15624" max="15624" width="12.7109375" style="8" customWidth="1"/>
    <col min="15625" max="15625" width="12.28515625" style="8" customWidth="1"/>
    <col min="15626" max="15872" width="8.85546875" style="8"/>
    <col min="15873" max="15873" width="21.140625" style="8" customWidth="1"/>
    <col min="15874" max="15874" width="19.28515625" style="8" customWidth="1"/>
    <col min="15875" max="15875" width="15.85546875" style="8" customWidth="1"/>
    <col min="15876" max="15876" width="4" style="8" customWidth="1"/>
    <col min="15877" max="15877" width="3.85546875" style="8" customWidth="1"/>
    <col min="15878" max="15878" width="14.140625" style="8" customWidth="1"/>
    <col min="15879" max="15879" width="14" style="8" customWidth="1"/>
    <col min="15880" max="15880" width="12.7109375" style="8" customWidth="1"/>
    <col min="15881" max="15881" width="12.28515625" style="8" customWidth="1"/>
    <col min="15882" max="16128" width="8.85546875" style="8"/>
    <col min="16129" max="16129" width="21.140625" style="8" customWidth="1"/>
    <col min="16130" max="16130" width="19.28515625" style="8" customWidth="1"/>
    <col min="16131" max="16131" width="15.85546875" style="8" customWidth="1"/>
    <col min="16132" max="16132" width="4" style="8" customWidth="1"/>
    <col min="16133" max="16133" width="3.85546875" style="8" customWidth="1"/>
    <col min="16134" max="16134" width="14.140625" style="8" customWidth="1"/>
    <col min="16135" max="16135" width="14" style="8" customWidth="1"/>
    <col min="16136" max="16136" width="12.7109375" style="8" customWidth="1"/>
    <col min="16137" max="16137" width="12.28515625" style="8" customWidth="1"/>
    <col min="16138" max="16384" width="8.85546875" style="8"/>
  </cols>
  <sheetData>
    <row r="1" spans="1:9" x14ac:dyDescent="0.25">
      <c r="I1" s="16" t="s">
        <v>3</v>
      </c>
    </row>
    <row r="2" spans="1:9" x14ac:dyDescent="0.25">
      <c r="C2" s="9"/>
      <c r="E2" s="9"/>
      <c r="H2" s="16"/>
      <c r="I2" s="16" t="s">
        <v>4</v>
      </c>
    </row>
    <row r="3" spans="1:9" x14ac:dyDescent="0.25">
      <c r="C3" s="9"/>
      <c r="E3" s="9"/>
      <c r="H3" s="16"/>
      <c r="I3" s="16" t="s">
        <v>0</v>
      </c>
    </row>
    <row r="4" spans="1:9" x14ac:dyDescent="0.25">
      <c r="C4" s="9"/>
      <c r="E4" s="9"/>
      <c r="G4" s="38" t="s">
        <v>68</v>
      </c>
      <c r="H4" s="39"/>
      <c r="I4" s="39"/>
    </row>
    <row r="5" spans="1:9" x14ac:dyDescent="0.25">
      <c r="B5" s="7"/>
      <c r="C5" s="7"/>
      <c r="E5" s="9"/>
      <c r="H5" s="38" t="s">
        <v>48</v>
      </c>
      <c r="I5" s="39"/>
    </row>
    <row r="6" spans="1:9" x14ac:dyDescent="0.25">
      <c r="B6" s="7"/>
      <c r="C6" s="7"/>
      <c r="E6" s="9"/>
    </row>
    <row r="7" spans="1:9" ht="63.75" customHeight="1" x14ac:dyDescent="0.25">
      <c r="A7" s="40" t="s">
        <v>47</v>
      </c>
      <c r="B7" s="41"/>
      <c r="C7" s="41"/>
      <c r="D7" s="41"/>
      <c r="E7" s="41"/>
      <c r="F7" s="41"/>
      <c r="G7" s="41"/>
      <c r="H7" s="41"/>
      <c r="I7" s="41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10"/>
      <c r="B9" s="10"/>
      <c r="C9" s="10"/>
      <c r="D9" s="10"/>
      <c r="E9" s="10"/>
      <c r="F9" s="17"/>
      <c r="G9" s="17"/>
      <c r="H9" s="17"/>
      <c r="I9" s="17"/>
    </row>
    <row r="10" spans="1:9" x14ac:dyDescent="0.25">
      <c r="A10" s="11" t="s">
        <v>1</v>
      </c>
      <c r="B10" s="11"/>
      <c r="C10" s="11"/>
      <c r="D10" s="11"/>
      <c r="E10" s="11"/>
      <c r="F10" s="18"/>
      <c r="G10" s="18"/>
      <c r="H10" s="18"/>
      <c r="I10" s="18"/>
    </row>
    <row r="11" spans="1:9" x14ac:dyDescent="0.25">
      <c r="A11" s="43" t="s">
        <v>2</v>
      </c>
      <c r="B11" s="43"/>
      <c r="C11" s="43"/>
      <c r="D11" s="43"/>
      <c r="E11" s="43"/>
      <c r="F11" s="43"/>
      <c r="G11" s="43"/>
      <c r="H11" s="43"/>
      <c r="I11" s="43"/>
    </row>
    <row r="12" spans="1:9" x14ac:dyDescent="0.25">
      <c r="A12" s="12" t="s">
        <v>62</v>
      </c>
      <c r="B12" s="12"/>
      <c r="C12" s="13"/>
      <c r="D12" s="13"/>
      <c r="E12" s="14"/>
      <c r="F12" s="18"/>
    </row>
    <row r="13" spans="1:9" x14ac:dyDescent="0.25">
      <c r="A13" s="12"/>
      <c r="B13" s="12"/>
      <c r="C13" s="13"/>
      <c r="D13" s="13"/>
      <c r="E13" s="14"/>
      <c r="F13" s="18"/>
    </row>
    <row r="14" spans="1:9" ht="71.25" x14ac:dyDescent="0.25">
      <c r="A14" s="6" t="s">
        <v>5</v>
      </c>
      <c r="B14" s="6" t="s">
        <v>6</v>
      </c>
      <c r="C14" s="6" t="s">
        <v>7</v>
      </c>
      <c r="D14" s="44" t="s">
        <v>8</v>
      </c>
      <c r="E14" s="44"/>
      <c r="F14" s="19" t="s">
        <v>9</v>
      </c>
      <c r="G14" s="19" t="s">
        <v>10</v>
      </c>
      <c r="H14" s="19" t="s">
        <v>11</v>
      </c>
      <c r="I14" s="19" t="s">
        <v>12</v>
      </c>
    </row>
    <row r="15" spans="1:9" ht="75" x14ac:dyDescent="0.25">
      <c r="A15" s="1" t="s">
        <v>13</v>
      </c>
      <c r="B15" s="1"/>
      <c r="C15" s="1"/>
      <c r="D15" s="2" t="s">
        <v>14</v>
      </c>
      <c r="E15" s="3" t="s">
        <v>15</v>
      </c>
      <c r="F15" s="20">
        <f>24680000/1000</f>
        <v>24680</v>
      </c>
      <c r="G15" s="20">
        <f>(5832489.88-3972000+4000000-839158+892510-1034495+394570)/1000</f>
        <v>5273.9168799999998</v>
      </c>
      <c r="H15" s="20"/>
      <c r="I15" s="20">
        <f>G15-H15</f>
        <v>5273.9168799999998</v>
      </c>
    </row>
    <row r="16" spans="1:9" ht="195.75" customHeight="1" x14ac:dyDescent="0.25">
      <c r="A16" s="1" t="s">
        <v>16</v>
      </c>
      <c r="B16" s="1" t="s">
        <v>28</v>
      </c>
      <c r="C16" s="1" t="s">
        <v>29</v>
      </c>
      <c r="D16" s="2" t="s">
        <v>30</v>
      </c>
      <c r="E16" s="3" t="s">
        <v>18</v>
      </c>
      <c r="F16" s="20"/>
      <c r="G16" s="20">
        <f>4600000/1000</f>
        <v>4600</v>
      </c>
      <c r="H16" s="20">
        <f>4340513.9/1000</f>
        <v>4340.5138999999999</v>
      </c>
      <c r="I16" s="20">
        <f>G16-H16</f>
        <v>259.48610000000008</v>
      </c>
    </row>
    <row r="17" spans="1:9" ht="170.25" customHeight="1" x14ac:dyDescent="0.25">
      <c r="A17" s="1" t="s">
        <v>31</v>
      </c>
      <c r="B17" s="1" t="s">
        <v>32</v>
      </c>
      <c r="C17" s="1" t="s">
        <v>33</v>
      </c>
      <c r="D17" s="2" t="s">
        <v>14</v>
      </c>
      <c r="E17" s="3" t="s">
        <v>34</v>
      </c>
      <c r="F17" s="20"/>
      <c r="G17" s="20">
        <f>334579/1000</f>
        <v>334.57900000000001</v>
      </c>
      <c r="H17" s="20">
        <f>334579/1000</f>
        <v>334.57900000000001</v>
      </c>
      <c r="I17" s="20">
        <f>G17-H17</f>
        <v>0</v>
      </c>
    </row>
    <row r="18" spans="1:9" ht="180" x14ac:dyDescent="0.25">
      <c r="A18" s="1" t="s">
        <v>16</v>
      </c>
      <c r="B18" s="1" t="s">
        <v>35</v>
      </c>
      <c r="C18" s="1" t="s">
        <v>36</v>
      </c>
      <c r="D18" s="2" t="s">
        <v>37</v>
      </c>
      <c r="E18" s="3" t="s">
        <v>38</v>
      </c>
      <c r="F18" s="20"/>
      <c r="G18" s="20">
        <f>1635384/1000</f>
        <v>1635.384</v>
      </c>
      <c r="H18" s="20">
        <f>1635384/1000</f>
        <v>1635.384</v>
      </c>
      <c r="I18" s="20">
        <f t="shared" ref="I18:I28" si="0">G18-H18</f>
        <v>0</v>
      </c>
    </row>
    <row r="19" spans="1:9" ht="275.25" customHeight="1" x14ac:dyDescent="0.25">
      <c r="A19" s="1" t="s">
        <v>16</v>
      </c>
      <c r="B19" s="1" t="s">
        <v>39</v>
      </c>
      <c r="C19" s="1" t="s">
        <v>40</v>
      </c>
      <c r="D19" s="2" t="s">
        <v>37</v>
      </c>
      <c r="E19" s="3" t="s">
        <v>17</v>
      </c>
      <c r="F19" s="20"/>
      <c r="G19" s="20">
        <f>80000/1000</f>
        <v>80</v>
      </c>
      <c r="H19" s="20">
        <f>80000/1000</f>
        <v>80</v>
      </c>
      <c r="I19" s="20">
        <f t="shared" si="0"/>
        <v>0</v>
      </c>
    </row>
    <row r="20" spans="1:9" ht="270.75" customHeight="1" x14ac:dyDescent="0.25">
      <c r="A20" s="1" t="s">
        <v>16</v>
      </c>
      <c r="B20" s="1" t="s">
        <v>41</v>
      </c>
      <c r="C20" s="1" t="s">
        <v>42</v>
      </c>
      <c r="D20" s="2" t="s">
        <v>17</v>
      </c>
      <c r="E20" s="3" t="s">
        <v>18</v>
      </c>
      <c r="F20" s="20"/>
      <c r="G20" s="20">
        <f>200000/1000</f>
        <v>200</v>
      </c>
      <c r="H20" s="20">
        <f>200000/1000</f>
        <v>200</v>
      </c>
      <c r="I20" s="20">
        <f t="shared" si="0"/>
        <v>0</v>
      </c>
    </row>
    <row r="21" spans="1:9" ht="279" customHeight="1" x14ac:dyDescent="0.25">
      <c r="A21" s="1" t="s">
        <v>16</v>
      </c>
      <c r="B21" s="1" t="s">
        <v>43</v>
      </c>
      <c r="C21" s="1" t="s">
        <v>44</v>
      </c>
      <c r="D21" s="2" t="s">
        <v>37</v>
      </c>
      <c r="E21" s="3" t="s">
        <v>38</v>
      </c>
      <c r="F21" s="20"/>
      <c r="G21" s="20">
        <f>499644/1000</f>
        <v>499.64400000000001</v>
      </c>
      <c r="H21" s="20">
        <f>497053/1000</f>
        <v>497.053</v>
      </c>
      <c r="I21" s="20">
        <f t="shared" si="0"/>
        <v>2.5910000000000082</v>
      </c>
    </row>
    <row r="22" spans="1:9" ht="240" x14ac:dyDescent="0.25">
      <c r="A22" s="1" t="s">
        <v>16</v>
      </c>
      <c r="B22" s="1" t="s">
        <v>45</v>
      </c>
      <c r="C22" s="1" t="s">
        <v>49</v>
      </c>
      <c r="D22" s="2" t="s">
        <v>46</v>
      </c>
      <c r="E22" s="3" t="s">
        <v>14</v>
      </c>
      <c r="F22" s="20"/>
      <c r="G22" s="20">
        <f>(3972000-1321300)/1000</f>
        <v>2650.7</v>
      </c>
      <c r="H22" s="20">
        <f>(3972000-1321300)/1000</f>
        <v>2650.7</v>
      </c>
      <c r="I22" s="20">
        <f t="shared" si="0"/>
        <v>0</v>
      </c>
    </row>
    <row r="23" spans="1:9" ht="405" x14ac:dyDescent="0.25">
      <c r="A23" s="1" t="s">
        <v>16</v>
      </c>
      <c r="B23" s="1" t="s">
        <v>63</v>
      </c>
      <c r="C23" s="1" t="s">
        <v>50</v>
      </c>
      <c r="D23" s="2" t="s">
        <v>37</v>
      </c>
      <c r="E23" s="3" t="s">
        <v>17</v>
      </c>
      <c r="F23" s="20"/>
      <c r="G23" s="20">
        <f>498156/1000</f>
        <v>498.15600000000001</v>
      </c>
      <c r="H23" s="20">
        <f>498156/1000</f>
        <v>498.15600000000001</v>
      </c>
      <c r="I23" s="20">
        <f t="shared" si="0"/>
        <v>0</v>
      </c>
    </row>
    <row r="24" spans="1:9" ht="210" x14ac:dyDescent="0.25">
      <c r="A24" s="1" t="s">
        <v>16</v>
      </c>
      <c r="B24" s="1" t="s">
        <v>64</v>
      </c>
      <c r="C24" s="1" t="s">
        <v>51</v>
      </c>
      <c r="D24" s="2" t="s">
        <v>37</v>
      </c>
      <c r="E24" s="3" t="s">
        <v>38</v>
      </c>
      <c r="F24" s="20"/>
      <c r="G24" s="20">
        <f>375222/1000</f>
        <v>375.22199999999998</v>
      </c>
      <c r="H24" s="20">
        <f>375222/1000</f>
        <v>375.22199999999998</v>
      </c>
      <c r="I24" s="20">
        <f t="shared" si="0"/>
        <v>0</v>
      </c>
    </row>
    <row r="25" spans="1:9" ht="180" x14ac:dyDescent="0.25">
      <c r="A25" s="1" t="s">
        <v>16</v>
      </c>
      <c r="B25" s="1" t="s">
        <v>52</v>
      </c>
      <c r="C25" s="1" t="s">
        <v>53</v>
      </c>
      <c r="D25" s="2" t="s">
        <v>46</v>
      </c>
      <c r="E25" s="3" t="s">
        <v>14</v>
      </c>
      <c r="F25" s="20"/>
      <c r="G25" s="20">
        <f>83858/1000</f>
        <v>83.858000000000004</v>
      </c>
      <c r="H25" s="20">
        <f>83858/1000</f>
        <v>83.858000000000004</v>
      </c>
      <c r="I25" s="20">
        <f t="shared" si="0"/>
        <v>0</v>
      </c>
    </row>
    <row r="26" spans="1:9" ht="285" x14ac:dyDescent="0.25">
      <c r="A26" s="1" t="s">
        <v>56</v>
      </c>
      <c r="B26" s="1" t="s">
        <v>67</v>
      </c>
      <c r="C26" s="1" t="s">
        <v>54</v>
      </c>
      <c r="D26" s="2" t="s">
        <v>55</v>
      </c>
      <c r="E26" s="3" t="s">
        <v>14</v>
      </c>
      <c r="F26" s="20"/>
      <c r="G26" s="20">
        <f>685534/1000</f>
        <v>685.53399999999999</v>
      </c>
      <c r="H26" s="20">
        <f>685534/1000</f>
        <v>685.53399999999999</v>
      </c>
      <c r="I26" s="20">
        <f t="shared" si="0"/>
        <v>0</v>
      </c>
    </row>
    <row r="27" spans="1:9" ht="150" x14ac:dyDescent="0.25">
      <c r="A27" s="1" t="s">
        <v>56</v>
      </c>
      <c r="B27" s="1" t="s">
        <v>61</v>
      </c>
      <c r="C27" s="1" t="s">
        <v>58</v>
      </c>
      <c r="D27" s="2" t="s">
        <v>55</v>
      </c>
      <c r="E27" s="3" t="s">
        <v>14</v>
      </c>
      <c r="F27" s="20"/>
      <c r="G27" s="20">
        <f>65921/1000</f>
        <v>65.921000000000006</v>
      </c>
      <c r="H27" s="20">
        <f>65921/1000</f>
        <v>65.921000000000006</v>
      </c>
      <c r="I27" s="20">
        <f t="shared" si="0"/>
        <v>0</v>
      </c>
    </row>
    <row r="28" spans="1:9" ht="165" x14ac:dyDescent="0.25">
      <c r="A28" s="1" t="s">
        <v>59</v>
      </c>
      <c r="B28" s="1" t="s">
        <v>60</v>
      </c>
      <c r="C28" s="1" t="s">
        <v>57</v>
      </c>
      <c r="D28" s="2" t="s">
        <v>55</v>
      </c>
      <c r="E28" s="3" t="s">
        <v>38</v>
      </c>
      <c r="F28" s="20"/>
      <c r="G28" s="20">
        <f>199182/1000</f>
        <v>199.18199999999999</v>
      </c>
      <c r="H28" s="20">
        <f>199182/1000</f>
        <v>199.18199999999999</v>
      </c>
      <c r="I28" s="20">
        <f t="shared" si="0"/>
        <v>0</v>
      </c>
    </row>
    <row r="29" spans="1:9" ht="42.75" x14ac:dyDescent="0.25">
      <c r="A29" s="4" t="s">
        <v>19</v>
      </c>
      <c r="B29" s="4"/>
      <c r="C29" s="4"/>
      <c r="D29" s="36"/>
      <c r="E29" s="37"/>
      <c r="F29" s="21">
        <f>SUM(F15:F21)</f>
        <v>24680</v>
      </c>
      <c r="G29" s="21">
        <f>SUM(G15:G28)</f>
        <v>17182.096880000001</v>
      </c>
      <c r="H29" s="21">
        <f>SUM(H15:H28)</f>
        <v>11646.1029</v>
      </c>
      <c r="I29" s="21">
        <f>SUM(I15:I22)</f>
        <v>5535.9939800000002</v>
      </c>
    </row>
  </sheetData>
  <mergeCells count="7">
    <mergeCell ref="D29:E29"/>
    <mergeCell ref="G4:I4"/>
    <mergeCell ref="H5:I5"/>
    <mergeCell ref="A7:I7"/>
    <mergeCell ref="A8:I8"/>
    <mergeCell ref="A11:I11"/>
    <mergeCell ref="D14:E14"/>
  </mergeCells>
  <conditionalFormatting sqref="E32:F39">
    <cfRule type="cellIs" dxfId="0" priority="1" stopIfTrue="1" operator="equal">
      <formula>0</formula>
    </cfRule>
  </conditionalFormatting>
  <pageMargins left="0.70866141732283472" right="0" top="0.74803149606299213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2" workbookViewId="0">
      <selection activeCell="A10" sqref="A10:C10"/>
    </sheetView>
  </sheetViews>
  <sheetFormatPr defaultRowHeight="15" x14ac:dyDescent="0.25"/>
  <cols>
    <col min="1" max="1" width="51.7109375" style="22" customWidth="1"/>
    <col min="2" max="2" width="21.42578125" style="22" customWidth="1"/>
    <col min="3" max="3" width="28.7109375" style="22" customWidth="1"/>
    <col min="4" max="256" width="9.140625" style="22"/>
    <col min="257" max="257" width="51.7109375" style="22" customWidth="1"/>
    <col min="258" max="258" width="21.42578125" style="22" customWidth="1"/>
    <col min="259" max="259" width="28.7109375" style="22" customWidth="1"/>
    <col min="260" max="512" width="9.140625" style="22"/>
    <col min="513" max="513" width="51.7109375" style="22" customWidth="1"/>
    <col min="514" max="514" width="21.42578125" style="22" customWidth="1"/>
    <col min="515" max="515" width="28.7109375" style="22" customWidth="1"/>
    <col min="516" max="768" width="9.140625" style="22"/>
    <col min="769" max="769" width="51.7109375" style="22" customWidth="1"/>
    <col min="770" max="770" width="21.42578125" style="22" customWidth="1"/>
    <col min="771" max="771" width="28.7109375" style="22" customWidth="1"/>
    <col min="772" max="1024" width="9.140625" style="22"/>
    <col min="1025" max="1025" width="51.7109375" style="22" customWidth="1"/>
    <col min="1026" max="1026" width="21.42578125" style="22" customWidth="1"/>
    <col min="1027" max="1027" width="28.7109375" style="22" customWidth="1"/>
    <col min="1028" max="1280" width="9.140625" style="22"/>
    <col min="1281" max="1281" width="51.7109375" style="22" customWidth="1"/>
    <col min="1282" max="1282" width="21.42578125" style="22" customWidth="1"/>
    <col min="1283" max="1283" width="28.7109375" style="22" customWidth="1"/>
    <col min="1284" max="1536" width="9.140625" style="22"/>
    <col min="1537" max="1537" width="51.7109375" style="22" customWidth="1"/>
    <col min="1538" max="1538" width="21.42578125" style="22" customWidth="1"/>
    <col min="1539" max="1539" width="28.7109375" style="22" customWidth="1"/>
    <col min="1540" max="1792" width="9.140625" style="22"/>
    <col min="1793" max="1793" width="51.7109375" style="22" customWidth="1"/>
    <col min="1794" max="1794" width="21.42578125" style="22" customWidth="1"/>
    <col min="1795" max="1795" width="28.7109375" style="22" customWidth="1"/>
    <col min="1796" max="2048" width="9.140625" style="22"/>
    <col min="2049" max="2049" width="51.7109375" style="22" customWidth="1"/>
    <col min="2050" max="2050" width="21.42578125" style="22" customWidth="1"/>
    <col min="2051" max="2051" width="28.7109375" style="22" customWidth="1"/>
    <col min="2052" max="2304" width="9.140625" style="22"/>
    <col min="2305" max="2305" width="51.7109375" style="22" customWidth="1"/>
    <col min="2306" max="2306" width="21.42578125" style="22" customWidth="1"/>
    <col min="2307" max="2307" width="28.7109375" style="22" customWidth="1"/>
    <col min="2308" max="2560" width="9.140625" style="22"/>
    <col min="2561" max="2561" width="51.7109375" style="22" customWidth="1"/>
    <col min="2562" max="2562" width="21.42578125" style="22" customWidth="1"/>
    <col min="2563" max="2563" width="28.7109375" style="22" customWidth="1"/>
    <col min="2564" max="2816" width="9.140625" style="22"/>
    <col min="2817" max="2817" width="51.7109375" style="22" customWidth="1"/>
    <col min="2818" max="2818" width="21.42578125" style="22" customWidth="1"/>
    <col min="2819" max="2819" width="28.7109375" style="22" customWidth="1"/>
    <col min="2820" max="3072" width="9.140625" style="22"/>
    <col min="3073" max="3073" width="51.7109375" style="22" customWidth="1"/>
    <col min="3074" max="3074" width="21.42578125" style="22" customWidth="1"/>
    <col min="3075" max="3075" width="28.7109375" style="22" customWidth="1"/>
    <col min="3076" max="3328" width="9.140625" style="22"/>
    <col min="3329" max="3329" width="51.7109375" style="22" customWidth="1"/>
    <col min="3330" max="3330" width="21.42578125" style="22" customWidth="1"/>
    <col min="3331" max="3331" width="28.7109375" style="22" customWidth="1"/>
    <col min="3332" max="3584" width="9.140625" style="22"/>
    <col min="3585" max="3585" width="51.7109375" style="22" customWidth="1"/>
    <col min="3586" max="3586" width="21.42578125" style="22" customWidth="1"/>
    <col min="3587" max="3587" width="28.7109375" style="22" customWidth="1"/>
    <col min="3588" max="3840" width="9.140625" style="22"/>
    <col min="3841" max="3841" width="51.7109375" style="22" customWidth="1"/>
    <col min="3842" max="3842" width="21.42578125" style="22" customWidth="1"/>
    <col min="3843" max="3843" width="28.7109375" style="22" customWidth="1"/>
    <col min="3844" max="4096" width="9.140625" style="22"/>
    <col min="4097" max="4097" width="51.7109375" style="22" customWidth="1"/>
    <col min="4098" max="4098" width="21.42578125" style="22" customWidth="1"/>
    <col min="4099" max="4099" width="28.7109375" style="22" customWidth="1"/>
    <col min="4100" max="4352" width="9.140625" style="22"/>
    <col min="4353" max="4353" width="51.7109375" style="22" customWidth="1"/>
    <col min="4354" max="4354" width="21.42578125" style="22" customWidth="1"/>
    <col min="4355" max="4355" width="28.7109375" style="22" customWidth="1"/>
    <col min="4356" max="4608" width="9.140625" style="22"/>
    <col min="4609" max="4609" width="51.7109375" style="22" customWidth="1"/>
    <col min="4610" max="4610" width="21.42578125" style="22" customWidth="1"/>
    <col min="4611" max="4611" width="28.7109375" style="22" customWidth="1"/>
    <col min="4612" max="4864" width="9.140625" style="22"/>
    <col min="4865" max="4865" width="51.7109375" style="22" customWidth="1"/>
    <col min="4866" max="4866" width="21.42578125" style="22" customWidth="1"/>
    <col min="4867" max="4867" width="28.7109375" style="22" customWidth="1"/>
    <col min="4868" max="5120" width="9.140625" style="22"/>
    <col min="5121" max="5121" width="51.7109375" style="22" customWidth="1"/>
    <col min="5122" max="5122" width="21.42578125" style="22" customWidth="1"/>
    <col min="5123" max="5123" width="28.7109375" style="22" customWidth="1"/>
    <col min="5124" max="5376" width="9.140625" style="22"/>
    <col min="5377" max="5377" width="51.7109375" style="22" customWidth="1"/>
    <col min="5378" max="5378" width="21.42578125" style="22" customWidth="1"/>
    <col min="5379" max="5379" width="28.7109375" style="22" customWidth="1"/>
    <col min="5380" max="5632" width="9.140625" style="22"/>
    <col min="5633" max="5633" width="51.7109375" style="22" customWidth="1"/>
    <col min="5634" max="5634" width="21.42578125" style="22" customWidth="1"/>
    <col min="5635" max="5635" width="28.7109375" style="22" customWidth="1"/>
    <col min="5636" max="5888" width="9.140625" style="22"/>
    <col min="5889" max="5889" width="51.7109375" style="22" customWidth="1"/>
    <col min="5890" max="5890" width="21.42578125" style="22" customWidth="1"/>
    <col min="5891" max="5891" width="28.7109375" style="22" customWidth="1"/>
    <col min="5892" max="6144" width="9.140625" style="22"/>
    <col min="6145" max="6145" width="51.7109375" style="22" customWidth="1"/>
    <col min="6146" max="6146" width="21.42578125" style="22" customWidth="1"/>
    <col min="6147" max="6147" width="28.7109375" style="22" customWidth="1"/>
    <col min="6148" max="6400" width="9.140625" style="22"/>
    <col min="6401" max="6401" width="51.7109375" style="22" customWidth="1"/>
    <col min="6402" max="6402" width="21.42578125" style="22" customWidth="1"/>
    <col min="6403" max="6403" width="28.7109375" style="22" customWidth="1"/>
    <col min="6404" max="6656" width="9.140625" style="22"/>
    <col min="6657" max="6657" width="51.7109375" style="22" customWidth="1"/>
    <col min="6658" max="6658" width="21.42578125" style="22" customWidth="1"/>
    <col min="6659" max="6659" width="28.7109375" style="22" customWidth="1"/>
    <col min="6660" max="6912" width="9.140625" style="22"/>
    <col min="6913" max="6913" width="51.7109375" style="22" customWidth="1"/>
    <col min="6914" max="6914" width="21.42578125" style="22" customWidth="1"/>
    <col min="6915" max="6915" width="28.7109375" style="22" customWidth="1"/>
    <col min="6916" max="7168" width="9.140625" style="22"/>
    <col min="7169" max="7169" width="51.7109375" style="22" customWidth="1"/>
    <col min="7170" max="7170" width="21.42578125" style="22" customWidth="1"/>
    <col min="7171" max="7171" width="28.7109375" style="22" customWidth="1"/>
    <col min="7172" max="7424" width="9.140625" style="22"/>
    <col min="7425" max="7425" width="51.7109375" style="22" customWidth="1"/>
    <col min="7426" max="7426" width="21.42578125" style="22" customWidth="1"/>
    <col min="7427" max="7427" width="28.7109375" style="22" customWidth="1"/>
    <col min="7428" max="7680" width="9.140625" style="22"/>
    <col min="7681" max="7681" width="51.7109375" style="22" customWidth="1"/>
    <col min="7682" max="7682" width="21.42578125" style="22" customWidth="1"/>
    <col min="7683" max="7683" width="28.7109375" style="22" customWidth="1"/>
    <col min="7684" max="7936" width="9.140625" style="22"/>
    <col min="7937" max="7937" width="51.7109375" style="22" customWidth="1"/>
    <col min="7938" max="7938" width="21.42578125" style="22" customWidth="1"/>
    <col min="7939" max="7939" width="28.7109375" style="22" customWidth="1"/>
    <col min="7940" max="8192" width="9.140625" style="22"/>
    <col min="8193" max="8193" width="51.7109375" style="22" customWidth="1"/>
    <col min="8194" max="8194" width="21.42578125" style="22" customWidth="1"/>
    <col min="8195" max="8195" width="28.7109375" style="22" customWidth="1"/>
    <col min="8196" max="8448" width="9.140625" style="22"/>
    <col min="8449" max="8449" width="51.7109375" style="22" customWidth="1"/>
    <col min="8450" max="8450" width="21.42578125" style="22" customWidth="1"/>
    <col min="8451" max="8451" width="28.7109375" style="22" customWidth="1"/>
    <col min="8452" max="8704" width="9.140625" style="22"/>
    <col min="8705" max="8705" width="51.7109375" style="22" customWidth="1"/>
    <col min="8706" max="8706" width="21.42578125" style="22" customWidth="1"/>
    <col min="8707" max="8707" width="28.7109375" style="22" customWidth="1"/>
    <col min="8708" max="8960" width="9.140625" style="22"/>
    <col min="8961" max="8961" width="51.7109375" style="22" customWidth="1"/>
    <col min="8962" max="8962" width="21.42578125" style="22" customWidth="1"/>
    <col min="8963" max="8963" width="28.7109375" style="22" customWidth="1"/>
    <col min="8964" max="9216" width="9.140625" style="22"/>
    <col min="9217" max="9217" width="51.7109375" style="22" customWidth="1"/>
    <col min="9218" max="9218" width="21.42578125" style="22" customWidth="1"/>
    <col min="9219" max="9219" width="28.7109375" style="22" customWidth="1"/>
    <col min="9220" max="9472" width="9.140625" style="22"/>
    <col min="9473" max="9473" width="51.7109375" style="22" customWidth="1"/>
    <col min="9474" max="9474" width="21.42578125" style="22" customWidth="1"/>
    <col min="9475" max="9475" width="28.7109375" style="22" customWidth="1"/>
    <col min="9476" max="9728" width="9.140625" style="22"/>
    <col min="9729" max="9729" width="51.7109375" style="22" customWidth="1"/>
    <col min="9730" max="9730" width="21.42578125" style="22" customWidth="1"/>
    <col min="9731" max="9731" width="28.7109375" style="22" customWidth="1"/>
    <col min="9732" max="9984" width="9.140625" style="22"/>
    <col min="9985" max="9985" width="51.7109375" style="22" customWidth="1"/>
    <col min="9986" max="9986" width="21.42578125" style="22" customWidth="1"/>
    <col min="9987" max="9987" width="28.7109375" style="22" customWidth="1"/>
    <col min="9988" max="10240" width="9.140625" style="22"/>
    <col min="10241" max="10241" width="51.7109375" style="22" customWidth="1"/>
    <col min="10242" max="10242" width="21.42578125" style="22" customWidth="1"/>
    <col min="10243" max="10243" width="28.7109375" style="22" customWidth="1"/>
    <col min="10244" max="10496" width="9.140625" style="22"/>
    <col min="10497" max="10497" width="51.7109375" style="22" customWidth="1"/>
    <col min="10498" max="10498" width="21.42578125" style="22" customWidth="1"/>
    <col min="10499" max="10499" width="28.7109375" style="22" customWidth="1"/>
    <col min="10500" max="10752" width="9.140625" style="22"/>
    <col min="10753" max="10753" width="51.7109375" style="22" customWidth="1"/>
    <col min="10754" max="10754" width="21.42578125" style="22" customWidth="1"/>
    <col min="10755" max="10755" width="28.7109375" style="22" customWidth="1"/>
    <col min="10756" max="11008" width="9.140625" style="22"/>
    <col min="11009" max="11009" width="51.7109375" style="22" customWidth="1"/>
    <col min="11010" max="11010" width="21.42578125" style="22" customWidth="1"/>
    <col min="11011" max="11011" width="28.7109375" style="22" customWidth="1"/>
    <col min="11012" max="11264" width="9.140625" style="22"/>
    <col min="11265" max="11265" width="51.7109375" style="22" customWidth="1"/>
    <col min="11266" max="11266" width="21.42578125" style="22" customWidth="1"/>
    <col min="11267" max="11267" width="28.7109375" style="22" customWidth="1"/>
    <col min="11268" max="11520" width="9.140625" style="22"/>
    <col min="11521" max="11521" width="51.7109375" style="22" customWidth="1"/>
    <col min="11522" max="11522" width="21.42578125" style="22" customWidth="1"/>
    <col min="11523" max="11523" width="28.7109375" style="22" customWidth="1"/>
    <col min="11524" max="11776" width="9.140625" style="22"/>
    <col min="11777" max="11777" width="51.7109375" style="22" customWidth="1"/>
    <col min="11778" max="11778" width="21.42578125" style="22" customWidth="1"/>
    <col min="11779" max="11779" width="28.7109375" style="22" customWidth="1"/>
    <col min="11780" max="12032" width="9.140625" style="22"/>
    <col min="12033" max="12033" width="51.7109375" style="22" customWidth="1"/>
    <col min="12034" max="12034" width="21.42578125" style="22" customWidth="1"/>
    <col min="12035" max="12035" width="28.7109375" style="22" customWidth="1"/>
    <col min="12036" max="12288" width="9.140625" style="22"/>
    <col min="12289" max="12289" width="51.7109375" style="22" customWidth="1"/>
    <col min="12290" max="12290" width="21.42578125" style="22" customWidth="1"/>
    <col min="12291" max="12291" width="28.7109375" style="22" customWidth="1"/>
    <col min="12292" max="12544" width="9.140625" style="22"/>
    <col min="12545" max="12545" width="51.7109375" style="22" customWidth="1"/>
    <col min="12546" max="12546" width="21.42578125" style="22" customWidth="1"/>
    <col min="12547" max="12547" width="28.7109375" style="22" customWidth="1"/>
    <col min="12548" max="12800" width="9.140625" style="22"/>
    <col min="12801" max="12801" width="51.7109375" style="22" customWidth="1"/>
    <col min="12802" max="12802" width="21.42578125" style="22" customWidth="1"/>
    <col min="12803" max="12803" width="28.7109375" style="22" customWidth="1"/>
    <col min="12804" max="13056" width="9.140625" style="22"/>
    <col min="13057" max="13057" width="51.7109375" style="22" customWidth="1"/>
    <col min="13058" max="13058" width="21.42578125" style="22" customWidth="1"/>
    <col min="13059" max="13059" width="28.7109375" style="22" customWidth="1"/>
    <col min="13060" max="13312" width="9.140625" style="22"/>
    <col min="13313" max="13313" width="51.7109375" style="22" customWidth="1"/>
    <col min="13314" max="13314" width="21.42578125" style="22" customWidth="1"/>
    <col min="13315" max="13315" width="28.7109375" style="22" customWidth="1"/>
    <col min="13316" max="13568" width="9.140625" style="22"/>
    <col min="13569" max="13569" width="51.7109375" style="22" customWidth="1"/>
    <col min="13570" max="13570" width="21.42578125" style="22" customWidth="1"/>
    <col min="13571" max="13571" width="28.7109375" style="22" customWidth="1"/>
    <col min="13572" max="13824" width="9.140625" style="22"/>
    <col min="13825" max="13825" width="51.7109375" style="22" customWidth="1"/>
    <col min="13826" max="13826" width="21.42578125" style="22" customWidth="1"/>
    <col min="13827" max="13827" width="28.7109375" style="22" customWidth="1"/>
    <col min="13828" max="14080" width="9.140625" style="22"/>
    <col min="14081" max="14081" width="51.7109375" style="22" customWidth="1"/>
    <col min="14082" max="14082" width="21.42578125" style="22" customWidth="1"/>
    <col min="14083" max="14083" width="28.7109375" style="22" customWidth="1"/>
    <col min="14084" max="14336" width="9.140625" style="22"/>
    <col min="14337" max="14337" width="51.7109375" style="22" customWidth="1"/>
    <col min="14338" max="14338" width="21.42578125" style="22" customWidth="1"/>
    <col min="14339" max="14339" width="28.7109375" style="22" customWidth="1"/>
    <col min="14340" max="14592" width="9.140625" style="22"/>
    <col min="14593" max="14593" width="51.7109375" style="22" customWidth="1"/>
    <col min="14594" max="14594" width="21.42578125" style="22" customWidth="1"/>
    <col min="14595" max="14595" width="28.7109375" style="22" customWidth="1"/>
    <col min="14596" max="14848" width="9.140625" style="22"/>
    <col min="14849" max="14849" width="51.7109375" style="22" customWidth="1"/>
    <col min="14850" max="14850" width="21.42578125" style="22" customWidth="1"/>
    <col min="14851" max="14851" width="28.7109375" style="22" customWidth="1"/>
    <col min="14852" max="15104" width="9.140625" style="22"/>
    <col min="15105" max="15105" width="51.7109375" style="22" customWidth="1"/>
    <col min="15106" max="15106" width="21.42578125" style="22" customWidth="1"/>
    <col min="15107" max="15107" width="28.7109375" style="22" customWidth="1"/>
    <col min="15108" max="15360" width="9.140625" style="22"/>
    <col min="15361" max="15361" width="51.7109375" style="22" customWidth="1"/>
    <col min="15362" max="15362" width="21.42578125" style="22" customWidth="1"/>
    <col min="15363" max="15363" width="28.7109375" style="22" customWidth="1"/>
    <col min="15364" max="15616" width="9.140625" style="22"/>
    <col min="15617" max="15617" width="51.7109375" style="22" customWidth="1"/>
    <col min="15618" max="15618" width="21.42578125" style="22" customWidth="1"/>
    <col min="15619" max="15619" width="28.7109375" style="22" customWidth="1"/>
    <col min="15620" max="15872" width="9.140625" style="22"/>
    <col min="15873" max="15873" width="51.7109375" style="22" customWidth="1"/>
    <col min="15874" max="15874" width="21.42578125" style="22" customWidth="1"/>
    <col min="15875" max="15875" width="28.7109375" style="22" customWidth="1"/>
    <col min="15876" max="16128" width="9.140625" style="22"/>
    <col min="16129" max="16129" width="51.7109375" style="22" customWidth="1"/>
    <col min="16130" max="16130" width="21.42578125" style="22" customWidth="1"/>
    <col min="16131" max="16131" width="28.7109375" style="22" customWidth="1"/>
    <col min="16132" max="16384" width="9.140625" style="22"/>
  </cols>
  <sheetData>
    <row r="1" spans="1:4" x14ac:dyDescent="0.25">
      <c r="C1" s="5" t="s">
        <v>3</v>
      </c>
    </row>
    <row r="2" spans="1:4" x14ac:dyDescent="0.25">
      <c r="C2" s="5" t="s">
        <v>4</v>
      </c>
    </row>
    <row r="3" spans="1:4" x14ac:dyDescent="0.25">
      <c r="C3" s="5" t="s">
        <v>0</v>
      </c>
    </row>
    <row r="4" spans="1:4" x14ac:dyDescent="0.25">
      <c r="C4" s="5" t="s">
        <v>68</v>
      </c>
    </row>
    <row r="5" spans="1:4" x14ac:dyDescent="0.25">
      <c r="C5" s="5" t="s">
        <v>27</v>
      </c>
      <c r="D5" s="23"/>
    </row>
    <row r="8" spans="1:4" x14ac:dyDescent="0.25">
      <c r="A8" s="24"/>
      <c r="B8" s="25"/>
      <c r="C8" s="26"/>
    </row>
    <row r="10" spans="1:4" ht="66.75" customHeight="1" x14ac:dyDescent="0.25">
      <c r="A10" s="45" t="s">
        <v>66</v>
      </c>
      <c r="B10" s="45"/>
      <c r="C10" s="45"/>
    </row>
    <row r="11" spans="1:4" ht="15.75" x14ac:dyDescent="0.25">
      <c r="A11" s="45" t="s">
        <v>65</v>
      </c>
      <c r="B11" s="45"/>
      <c r="C11" s="45"/>
    </row>
    <row r="12" spans="1:4" x14ac:dyDescent="0.25">
      <c r="A12" s="27" t="s">
        <v>1</v>
      </c>
      <c r="B12" s="27"/>
      <c r="C12" s="27"/>
    </row>
    <row r="13" spans="1:4" x14ac:dyDescent="0.25">
      <c r="A13" s="46" t="s">
        <v>2</v>
      </c>
      <c r="B13" s="46"/>
      <c r="C13" s="46"/>
    </row>
    <row r="14" spans="1:4" x14ac:dyDescent="0.25">
      <c r="A14" s="28"/>
      <c r="B14" s="28"/>
      <c r="C14" s="29"/>
    </row>
    <row r="15" spans="1:4" ht="34.5" customHeight="1" x14ac:dyDescent="0.25">
      <c r="A15" s="30" t="s">
        <v>20</v>
      </c>
      <c r="B15" s="30" t="s">
        <v>21</v>
      </c>
      <c r="C15" s="30" t="s">
        <v>22</v>
      </c>
    </row>
    <row r="16" spans="1:4" ht="38.25" customHeight="1" x14ac:dyDescent="0.25">
      <c r="A16" s="31" t="s">
        <v>23</v>
      </c>
      <c r="B16" s="32">
        <v>135</v>
      </c>
      <c r="C16" s="32">
        <v>149141</v>
      </c>
    </row>
    <row r="17" spans="1:3" ht="39.75" customHeight="1" x14ac:dyDescent="0.25">
      <c r="A17" s="31" t="s">
        <v>24</v>
      </c>
      <c r="B17" s="32">
        <v>22</v>
      </c>
      <c r="C17" s="32">
        <v>21840</v>
      </c>
    </row>
    <row r="18" spans="1:3" ht="24.75" customHeight="1" x14ac:dyDescent="0.25">
      <c r="A18" s="31" t="s">
        <v>25</v>
      </c>
      <c r="B18" s="32">
        <v>2556</v>
      </c>
      <c r="C18" s="32">
        <v>1345924</v>
      </c>
    </row>
    <row r="19" spans="1:3" ht="19.5" customHeight="1" x14ac:dyDescent="0.25">
      <c r="A19" s="33" t="s">
        <v>26</v>
      </c>
      <c r="B19" s="34">
        <f>SUM(B16:B18)</f>
        <v>2713</v>
      </c>
      <c r="C19" s="34">
        <f>SUM(C16:C18)</f>
        <v>1516905</v>
      </c>
    </row>
    <row r="20" spans="1:3" x14ac:dyDescent="0.25">
      <c r="A20" s="35"/>
      <c r="B20" s="35"/>
      <c r="C20" s="35"/>
    </row>
  </sheetData>
  <mergeCells count="3">
    <mergeCell ref="A10:C10"/>
    <mergeCell ref="A11:C11"/>
    <mergeCell ref="A13:C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Пр.1-резерв.фонд</vt:lpstr>
      <vt:lpstr>Пр.2-сведения о численности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2020-03-24T07:50:45Z</dcterms:modified>
</cp:coreProperties>
</file>