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355" windowHeight="4755"/>
  </bookViews>
  <sheets>
    <sheet name="Сведения о показателях" sheetId="4" r:id="rId1"/>
    <sheet name="порядок по показателям" sheetId="3" r:id="rId2"/>
    <sheet name="Общий свод" sheetId="1" r:id="rId3"/>
    <sheet name="2022г." sheetId="2" r:id="rId4"/>
    <sheet name="2023г." sheetId="5" r:id="rId5"/>
  </sheets>
  <definedNames>
    <definedName name="_xlnm.Print_Titles" localSheetId="3">'2022г.'!$7:$9</definedName>
    <definedName name="_xlnm.Print_Titles" localSheetId="4">'2023г.'!$7:$9</definedName>
    <definedName name="_xlnm.Print_Titles" localSheetId="2">'Общий свод'!$6:$8</definedName>
    <definedName name="_xlnm.Print_Titles" localSheetId="1">'порядок по показателям'!$5:$5</definedName>
    <definedName name="_xlnm.Print_Area" localSheetId="3">'2022г.'!$A$1:$H$34</definedName>
    <definedName name="_xlnm.Print_Area" localSheetId="4">'2023г.'!$A$1:$H$38</definedName>
    <definedName name="_xlnm.Print_Area" localSheetId="2">'Общий свод'!$A$1:$K$114</definedName>
  </definedNames>
  <calcPr calcId="145621"/>
</workbook>
</file>

<file path=xl/calcChain.xml><?xml version="1.0" encoding="utf-8"?>
<calcChain xmlns="http://schemas.openxmlformats.org/spreadsheetml/2006/main">
  <c r="H23" i="5" l="1"/>
  <c r="F21" i="5"/>
  <c r="H21" i="5"/>
  <c r="E22" i="5"/>
  <c r="J19" i="1"/>
  <c r="J18" i="1"/>
  <c r="J16" i="1"/>
  <c r="J17" i="1"/>
  <c r="J58" i="1"/>
  <c r="J54" i="1" s="1"/>
  <c r="H57" i="1"/>
  <c r="I57" i="1"/>
  <c r="J57" i="1"/>
  <c r="G57" i="1"/>
  <c r="H56" i="1"/>
  <c r="I56" i="1"/>
  <c r="J56" i="1"/>
  <c r="G56" i="1"/>
  <c r="H55" i="1"/>
  <c r="I55" i="1"/>
  <c r="J55" i="1"/>
  <c r="F55" i="1" s="1"/>
  <c r="G55" i="1"/>
  <c r="G54" i="1"/>
  <c r="F61" i="1"/>
  <c r="F60" i="1"/>
  <c r="F59" i="1"/>
  <c r="I54" i="1"/>
  <c r="H58" i="1"/>
  <c r="H54" i="1" s="1"/>
  <c r="G58" i="1"/>
  <c r="F57" i="1"/>
  <c r="F56" i="1" l="1"/>
  <c r="F58" i="1"/>
  <c r="F54" i="1"/>
  <c r="H38" i="5"/>
  <c r="E34" i="2"/>
  <c r="F34" i="2"/>
  <c r="G34" i="2"/>
  <c r="H34" i="2"/>
  <c r="I16" i="1"/>
  <c r="J10" i="1"/>
  <c r="I17" i="1"/>
  <c r="I18" i="1"/>
  <c r="I15" i="1" s="1"/>
  <c r="I19" i="1"/>
  <c r="I13" i="1" s="1"/>
  <c r="I9" i="1" s="1"/>
  <c r="J13" i="1"/>
  <c r="I10" i="1"/>
  <c r="I11" i="1"/>
  <c r="J11" i="1"/>
  <c r="H12" i="1"/>
  <c r="I12" i="1"/>
  <c r="J12" i="1"/>
  <c r="J15" i="1" l="1"/>
  <c r="J9" i="1"/>
  <c r="H42" i="1"/>
  <c r="E20" i="5" l="1"/>
  <c r="E19" i="5"/>
  <c r="E18" i="5"/>
  <c r="H17" i="5"/>
  <c r="G17" i="5"/>
  <c r="F17" i="5"/>
  <c r="F23" i="5" s="1"/>
  <c r="E16" i="5"/>
  <c r="E15" i="5"/>
  <c r="E14" i="5"/>
  <c r="H13" i="5"/>
  <c r="G13" i="5"/>
  <c r="F13" i="5"/>
  <c r="E36" i="5"/>
  <c r="E35" i="5"/>
  <c r="H34" i="5"/>
  <c r="G34" i="5"/>
  <c r="E34" i="5" s="1"/>
  <c r="F34" i="5"/>
  <c r="E33" i="5"/>
  <c r="E32" i="5"/>
  <c r="E31" i="5"/>
  <c r="E28" i="5"/>
  <c r="E27" i="5"/>
  <c r="E26" i="5"/>
  <c r="H25" i="5"/>
  <c r="H37" i="5" s="1"/>
  <c r="G25" i="5"/>
  <c r="F25" i="5"/>
  <c r="E12" i="5"/>
  <c r="H11" i="5"/>
  <c r="G11" i="5"/>
  <c r="F11" i="5"/>
  <c r="E11" i="5" s="1"/>
  <c r="I107" i="1"/>
  <c r="H75" i="1"/>
  <c r="H24" i="1"/>
  <c r="H19" i="1" s="1"/>
  <c r="H13" i="1" s="1"/>
  <c r="H23" i="1"/>
  <c r="H18" i="1" s="1"/>
  <c r="H21" i="1"/>
  <c r="G50" i="1"/>
  <c r="G46" i="1"/>
  <c r="G42" i="1"/>
  <c r="G41" i="1"/>
  <c r="G40" i="1"/>
  <c r="G39" i="1"/>
  <c r="G34" i="1"/>
  <c r="G33" i="1"/>
  <c r="G32" i="1"/>
  <c r="G31" i="1"/>
  <c r="G111" i="1"/>
  <c r="G107" i="1"/>
  <c r="G106" i="1"/>
  <c r="G105" i="1"/>
  <c r="G104" i="1"/>
  <c r="G99" i="1"/>
  <c r="G95" i="1"/>
  <c r="G91" i="1"/>
  <c r="G87" i="1"/>
  <c r="G83" i="1"/>
  <c r="G79" i="1"/>
  <c r="G75" i="1"/>
  <c r="G71" i="1"/>
  <c r="G70" i="1"/>
  <c r="G69" i="1"/>
  <c r="G68" i="1"/>
  <c r="G25" i="1"/>
  <c r="G20" i="1" s="1"/>
  <c r="G24" i="1"/>
  <c r="G19" i="1" s="1"/>
  <c r="G13" i="1" s="1"/>
  <c r="G23" i="1"/>
  <c r="G18" i="1" s="1"/>
  <c r="G12" i="1" s="1"/>
  <c r="G22" i="1"/>
  <c r="G21" i="1"/>
  <c r="G16" i="1" s="1"/>
  <c r="G10" i="1" s="1"/>
  <c r="E23" i="5" l="1"/>
  <c r="F38" i="5"/>
  <c r="G37" i="5"/>
  <c r="G38" i="1"/>
  <c r="G17" i="1"/>
  <c r="G11" i="1" s="1"/>
  <c r="G103" i="1"/>
  <c r="G30" i="1"/>
  <c r="G67" i="1"/>
  <c r="E17" i="5"/>
  <c r="E25" i="5"/>
  <c r="E37" i="5" s="1"/>
  <c r="F37" i="5"/>
  <c r="E13" i="5"/>
  <c r="F23" i="1"/>
  <c r="F28" i="1"/>
  <c r="H71" i="1" l="1"/>
  <c r="E32" i="2" l="1"/>
  <c r="F11" i="2"/>
  <c r="G11" i="2"/>
  <c r="H11" i="2"/>
  <c r="E12" i="2"/>
  <c r="J104" i="1"/>
  <c r="J105" i="1"/>
  <c r="J106" i="1"/>
  <c r="H104" i="1"/>
  <c r="H105" i="1"/>
  <c r="H106" i="1"/>
  <c r="I106" i="1"/>
  <c r="I105" i="1"/>
  <c r="I104" i="1"/>
  <c r="E11" i="2" l="1"/>
  <c r="F114" i="1" l="1"/>
  <c r="F113" i="1"/>
  <c r="F112" i="1"/>
  <c r="J111" i="1"/>
  <c r="I111" i="1"/>
  <c r="H111" i="1"/>
  <c r="J20" i="1"/>
  <c r="I21" i="1"/>
  <c r="J21" i="1"/>
  <c r="I22" i="1"/>
  <c r="J22" i="1"/>
  <c r="I24" i="1"/>
  <c r="J24" i="1"/>
  <c r="H22" i="1"/>
  <c r="H17" i="1" s="1"/>
  <c r="F29" i="1"/>
  <c r="F27" i="1"/>
  <c r="F26" i="1"/>
  <c r="J25" i="1"/>
  <c r="I25" i="1"/>
  <c r="I20" i="1" s="1"/>
  <c r="H25" i="1"/>
  <c r="H11" i="1" l="1"/>
  <c r="F25" i="1"/>
  <c r="H20" i="1"/>
  <c r="F111" i="1"/>
  <c r="I39" i="1"/>
  <c r="F20" i="1" l="1"/>
  <c r="I68" i="1"/>
  <c r="J68" i="1"/>
  <c r="I69" i="1"/>
  <c r="J69" i="1"/>
  <c r="I70" i="1"/>
  <c r="J70" i="1"/>
  <c r="F86" i="1" l="1"/>
  <c r="F85" i="1"/>
  <c r="F84" i="1"/>
  <c r="J83" i="1"/>
  <c r="I83" i="1"/>
  <c r="H83" i="1"/>
  <c r="F90" i="1"/>
  <c r="F89" i="1"/>
  <c r="F88" i="1"/>
  <c r="J87" i="1"/>
  <c r="I87" i="1"/>
  <c r="H87" i="1"/>
  <c r="F87" i="1" l="1"/>
  <c r="F83" i="1"/>
  <c r="H70" i="1"/>
  <c r="H69" i="1"/>
  <c r="H68" i="1"/>
  <c r="F82" i="1"/>
  <c r="F81" i="1"/>
  <c r="F80" i="1"/>
  <c r="J79" i="1"/>
  <c r="I79" i="1"/>
  <c r="H79" i="1"/>
  <c r="G13" i="2"/>
  <c r="H13" i="2"/>
  <c r="F13" i="2"/>
  <c r="F79" i="1" l="1"/>
  <c r="G21" i="2"/>
  <c r="H21" i="2"/>
  <c r="F21" i="2"/>
  <c r="E23" i="2"/>
  <c r="E22" i="2"/>
  <c r="E21" i="2" l="1"/>
  <c r="I66" i="1"/>
  <c r="H32" i="1"/>
  <c r="I32" i="1"/>
  <c r="J32" i="1"/>
  <c r="H33" i="1"/>
  <c r="I33" i="1"/>
  <c r="J33" i="1"/>
  <c r="H39" i="1"/>
  <c r="H16" i="1" s="1"/>
  <c r="H46" i="1"/>
  <c r="I46" i="1"/>
  <c r="J46" i="1"/>
  <c r="H50" i="1"/>
  <c r="I50" i="1"/>
  <c r="J50" i="1"/>
  <c r="H41" i="1"/>
  <c r="I41" i="1"/>
  <c r="J41" i="1"/>
  <c r="I42" i="1"/>
  <c r="J42" i="1"/>
  <c r="H34" i="1"/>
  <c r="I34" i="1"/>
  <c r="J34" i="1"/>
  <c r="H107" i="1"/>
  <c r="J107" i="1"/>
  <c r="H99" i="1"/>
  <c r="I99" i="1"/>
  <c r="J99" i="1"/>
  <c r="H95" i="1"/>
  <c r="I95" i="1"/>
  <c r="J95" i="1"/>
  <c r="H91" i="1"/>
  <c r="I91" i="1"/>
  <c r="J91" i="1"/>
  <c r="I75" i="1"/>
  <c r="J75" i="1"/>
  <c r="I71" i="1"/>
  <c r="J71" i="1"/>
  <c r="H65" i="1"/>
  <c r="I65" i="1"/>
  <c r="J65" i="1"/>
  <c r="J66" i="1"/>
  <c r="H10" i="1" l="1"/>
  <c r="H9" i="1" s="1"/>
  <c r="H15" i="1"/>
  <c r="J67" i="1"/>
  <c r="I67" i="1"/>
  <c r="G66" i="1"/>
  <c r="H67" i="1"/>
  <c r="G15" i="2"/>
  <c r="G19" i="2" s="1"/>
  <c r="H15" i="2"/>
  <c r="H19" i="2" s="1"/>
  <c r="F15" i="2"/>
  <c r="F19" i="2" s="1"/>
  <c r="E19" i="2" s="1"/>
  <c r="F12" i="1" l="1"/>
  <c r="F18" i="1"/>
  <c r="E13" i="2"/>
  <c r="G30" i="2" l="1"/>
  <c r="H30" i="2"/>
  <c r="F30" i="2"/>
  <c r="E27" i="2"/>
  <c r="E28" i="2"/>
  <c r="E29" i="2"/>
  <c r="E24" i="2"/>
  <c r="F101" i="1"/>
  <c r="F100" i="1"/>
  <c r="F99" i="1"/>
  <c r="F97" i="1"/>
  <c r="F96" i="1"/>
  <c r="F95" i="1"/>
  <c r="H103" i="1"/>
  <c r="I103" i="1"/>
  <c r="J103" i="1"/>
  <c r="H31" i="1"/>
  <c r="I31" i="1"/>
  <c r="J31" i="1"/>
  <c r="F109" i="1"/>
  <c r="F108" i="1"/>
  <c r="F107" i="1"/>
  <c r="F93" i="1"/>
  <c r="F92" i="1"/>
  <c r="F91" i="1"/>
  <c r="H66" i="1"/>
  <c r="F77" i="1"/>
  <c r="F76" i="1"/>
  <c r="F75" i="1"/>
  <c r="F73" i="1"/>
  <c r="F72" i="1"/>
  <c r="F71" i="1"/>
  <c r="J30" i="1" l="1"/>
  <c r="I30" i="1"/>
  <c r="H64" i="1"/>
  <c r="H30" i="1"/>
  <c r="G64" i="1"/>
  <c r="F102" i="1"/>
  <c r="F98" i="1"/>
  <c r="I64" i="1"/>
  <c r="I63" i="1" s="1"/>
  <c r="G65" i="1"/>
  <c r="F110" i="1"/>
  <c r="J64" i="1"/>
  <c r="J63" i="1" s="1"/>
  <c r="F74" i="1"/>
  <c r="F78" i="1"/>
  <c r="F94" i="1"/>
  <c r="F69" i="1"/>
  <c r="F68" i="1"/>
  <c r="F67" i="1"/>
  <c r="F47" i="1"/>
  <c r="F48" i="1"/>
  <c r="F50" i="1"/>
  <c r="F51" i="1"/>
  <c r="F52" i="1"/>
  <c r="F46" i="1"/>
  <c r="F43" i="1"/>
  <c r="F44" i="1"/>
  <c r="F42" i="1"/>
  <c r="F35" i="1"/>
  <c r="F36" i="1"/>
  <c r="F34" i="1"/>
  <c r="E17" i="2"/>
  <c r="E16" i="2"/>
  <c r="E18" i="2"/>
  <c r="E31" i="2"/>
  <c r="G33" i="2"/>
  <c r="H33" i="2"/>
  <c r="E14" i="2"/>
  <c r="J39" i="1"/>
  <c r="H40" i="1"/>
  <c r="I40" i="1"/>
  <c r="J40" i="1"/>
  <c r="I38" i="1"/>
  <c r="J38" i="1"/>
  <c r="H38" i="1"/>
  <c r="H63" i="1" l="1"/>
  <c r="F24" i="1"/>
  <c r="G63" i="1"/>
  <c r="F33" i="2"/>
  <c r="F45" i="1"/>
  <c r="F38" i="1"/>
  <c r="F30" i="1"/>
  <c r="F103" i="1"/>
  <c r="F40" i="1"/>
  <c r="F31" i="1"/>
  <c r="F104" i="1"/>
  <c r="F39" i="1"/>
  <c r="F32" i="1"/>
  <c r="F105" i="1"/>
  <c r="F49" i="1"/>
  <c r="F70" i="1"/>
  <c r="F53" i="1"/>
  <c r="F37" i="1"/>
  <c r="E15" i="2"/>
  <c r="E30" i="2"/>
  <c r="E33" i="2" l="1"/>
  <c r="F19" i="1"/>
  <c r="G9" i="1"/>
  <c r="F22" i="1"/>
  <c r="F17" i="1"/>
  <c r="F21" i="1"/>
  <c r="F64" i="1"/>
  <c r="F63" i="1"/>
  <c r="F41" i="1"/>
  <c r="F65" i="1"/>
  <c r="F33" i="1"/>
  <c r="F11" i="1"/>
  <c r="F10" i="1" l="1"/>
  <c r="G15" i="1"/>
  <c r="F15" i="1" s="1"/>
  <c r="F16" i="1"/>
  <c r="F9" i="1"/>
  <c r="K88" i="4" s="1"/>
  <c r="F106" i="1"/>
  <c r="F66" i="1"/>
  <c r="F13" i="1"/>
  <c r="K86" i="4" l="1"/>
  <c r="K9" i="4"/>
  <c r="K13" i="4"/>
  <c r="K78" i="4"/>
  <c r="K11" i="4"/>
  <c r="K84" i="4"/>
  <c r="K80" i="4"/>
  <c r="K82" i="4"/>
  <c r="E21" i="5"/>
  <c r="G23" i="5"/>
  <c r="G38" i="5"/>
  <c r="E38" i="5"/>
</calcChain>
</file>

<file path=xl/comments1.xml><?xml version="1.0" encoding="utf-8"?>
<comments xmlns="http://schemas.openxmlformats.org/spreadsheetml/2006/main">
  <authors>
    <author>Gavrilova</author>
  </authors>
  <commentList>
    <comment ref="C74" authorId="0">
      <text>
        <r>
          <rPr>
            <b/>
            <sz val="9"/>
            <color indexed="81"/>
            <rFont val="Tahoma"/>
            <family val="2"/>
            <charset val="204"/>
          </rPr>
          <t>Gavrilova:</t>
        </r>
        <r>
          <rPr>
            <sz val="9"/>
            <color indexed="81"/>
            <rFont val="Tahoma"/>
            <family val="2"/>
            <charset val="204"/>
          </rPr>
          <t xml:space="preserve">
таблица Тимониной - бесхоз.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204"/>
          </rPr>
          <t>Gavrilova:</t>
        </r>
        <r>
          <rPr>
            <sz val="9"/>
            <color indexed="81"/>
            <rFont val="Tahoma"/>
            <family val="2"/>
            <charset val="204"/>
          </rPr>
          <t xml:space="preserve">
Гагарина 34, корп. 1,2</t>
        </r>
      </text>
    </comment>
  </commentList>
</comments>
</file>

<file path=xl/sharedStrings.xml><?xml version="1.0" encoding="utf-8"?>
<sst xmlns="http://schemas.openxmlformats.org/spreadsheetml/2006/main" count="603" uniqueCount="200">
  <si>
    <t>Годы реализации</t>
  </si>
  <si>
    <t>Оценка расходов (тыс. руб. в ценах соответствующих лет)</t>
  </si>
  <si>
    <t>Комитет</t>
  </si>
  <si>
    <t>Процессная часть</t>
  </si>
  <si>
    <t>Муниципальная программа МО город Волхов Волховского муниципального района  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</si>
  <si>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Комитет по ЖКХ, жилищной политике администрации Волховского муниципального района (далее - Комитет)</t>
  </si>
  <si>
    <t>МБ</t>
  </si>
  <si>
    <t>Мероприятия, направленные на достижение  цели Федерального проекта "Содействие развитию инфраструктуры субъектов Российской Федерации (муниципальных образований)"</t>
  </si>
  <si>
    <t>№п/п</t>
  </si>
  <si>
    <t>1.1.</t>
  </si>
  <si>
    <t>1.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</si>
  <si>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</si>
  <si>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1.2.</t>
  </si>
  <si>
    <t>Мероприятия, направленные на достижение  цели Федерального проекта "Комплексная система обращения с твердыми коммунальными отходами"</t>
  </si>
  <si>
    <t>2.1.</t>
  </si>
  <si>
    <t>Проведение мероприятий по созданию мест (площадок) накопления твердых коммунальных отходов</t>
  </si>
  <si>
    <t>2.2.</t>
  </si>
  <si>
    <t>Проведение мероприятий по оснащению мест (площадок) накопления твердых коммунальных отходов емкостями  для раздельного накопления твердых коммунальных отходов</t>
  </si>
  <si>
    <t>1.3.</t>
  </si>
  <si>
    <t>2.</t>
  </si>
  <si>
    <t>КУМИ, Комитет</t>
  </si>
  <si>
    <t>Мероприятия по выявлению бесхозяйного недвижимого имущества, используемого для передачи энергетических ресурсов на территории МО г. Волхов</t>
  </si>
  <si>
    <t>КУМИ</t>
  </si>
  <si>
    <t>Мероприятия по организации управления бесхозяйными объектами недвижимого имущества, используемыми для передачи энергетических ресурсов, с момента выявления таких объектов.</t>
  </si>
  <si>
    <t>Перечень объектов, включенных в мероприятия муниципальной программы МО город Волхов</t>
  </si>
  <si>
    <t>«Обеспечение устойчивого функционирования и развития коммунальной и инженерной инфраструктуры</t>
  </si>
  <si>
    <t xml:space="preserve">N   п/п </t>
  </si>
  <si>
    <t>наименование мероприятия</t>
  </si>
  <si>
    <t>перечень объектов включенных в реализацию мероприятия</t>
  </si>
  <si>
    <t>Всего (тыс.руб.)</t>
  </si>
  <si>
    <t xml:space="preserve">  </t>
  </si>
  <si>
    <t>Итого по мероприятиям  программы</t>
  </si>
  <si>
    <t xml:space="preserve"> и повышения энергоэффективности в МО г. Волхов» на 2022 год</t>
  </si>
  <si>
    <t>Источники  финансирования             (тыс. руб.)</t>
  </si>
  <si>
    <t>РБ</t>
  </si>
  <si>
    <t>Ответственный исполнитель, участник</t>
  </si>
  <si>
    <t>всего расходов (тыс. руб.)</t>
  </si>
  <si>
    <t>итого расходов по пропроцессной части программы</t>
  </si>
  <si>
    <t>Комплекс процессных мероприятий  "Энергосбережение и повышение энергетической эффективности на территории МО г. Волхов"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</si>
  <si>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</si>
  <si>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на проектирование и строительство системы уличного освещения с внедрением энергосберегающего оборудования</t>
  </si>
  <si>
    <t>Комплекс процессных мероприятий  "Реализация мероприятий, направленных на снижение негативного воздействия отходов потребления на окружающую среду"</t>
  </si>
  <si>
    <t>проведение мероприятий по рекультивации (восстановлению) нарушенных земель, занятых свалкой твердых бытовых отходов</t>
  </si>
  <si>
    <t>комитет</t>
  </si>
  <si>
    <t>комитет, МКУ "Служба заказчика"</t>
  </si>
  <si>
    <t xml:space="preserve">на реализацию мероприятий по повышению надежности и  энергетической эффективности  </t>
  </si>
  <si>
    <t>1.4.</t>
  </si>
  <si>
    <t>1.5.</t>
  </si>
  <si>
    <t>Итого по процессной части программы</t>
  </si>
  <si>
    <t xml:space="preserve">Строительство распределительного газопровода для газоснабжения природным газом микрорайонов МО город Волхов Волховского муниципального района Ленинградской области: ул.Советская (четная сторона), ул.Воронежская, Лисички, Новый поселок, Архангело-Михайловский, Шкурина горка, Валим, Званка, Плеханово,Кикино, Симанково, Заполек, ул.Степана Разина, Халтурино, ул.Строительная (в том числе проектно-изыскательские работы)    </t>
  </si>
  <si>
    <t>Создание мест (площадок) накопления ТКО</t>
  </si>
  <si>
    <t>комитет, УК, ТСЖ</t>
  </si>
  <si>
    <t>итого</t>
  </si>
  <si>
    <t>местный бюджет</t>
  </si>
  <si>
    <t>районный бюджет</t>
  </si>
  <si>
    <t>областной бюджет</t>
  </si>
  <si>
    <t>2022-2030</t>
  </si>
  <si>
    <t>2025-2030</t>
  </si>
  <si>
    <t xml:space="preserve">Приложение 3 </t>
  </si>
  <si>
    <t>Приложение к плану  мероприятий  N1</t>
  </si>
  <si>
    <t xml:space="preserve">Приложение 1 </t>
  </si>
  <si>
    <t>СВЕДЕНИЯ</t>
  </si>
  <si>
    <t>наименование показателя (индикатора)</t>
  </si>
  <si>
    <t>еденица измерения</t>
  </si>
  <si>
    <t>Значения показателей (индикаторов)</t>
  </si>
  <si>
    <t>удельный вес показателя</t>
  </si>
  <si>
    <t>2020 год (базовое значение)</t>
  </si>
  <si>
    <t>2023 год</t>
  </si>
  <si>
    <t>2024 год</t>
  </si>
  <si>
    <t xml:space="preserve">плановое значение </t>
  </si>
  <si>
    <t>ед.</t>
  </si>
  <si>
    <t>фактическое значение</t>
  </si>
  <si>
    <t>Количество установленных энергосберегающих  светильников  уличного освещения</t>
  </si>
  <si>
    <t>Количество  разработанных проектов строительства системы уличного освещения</t>
  </si>
  <si>
    <t>%</t>
  </si>
  <si>
    <t>Протяженность построенных сетей газоснабжения</t>
  </si>
  <si>
    <t>№ п/п</t>
  </si>
  <si>
    <t>Наименование целевого  показателя</t>
  </si>
  <si>
    <t>Ед. измерения</t>
  </si>
  <si>
    <t>Алгоритм формирования (формула)</t>
  </si>
  <si>
    <t>п.м.</t>
  </si>
  <si>
    <t>Показатель определяется в соответствии с муниципальными контрактами по СМР</t>
  </si>
  <si>
    <t>Обеспеченность объектами накопления ТКО (контейнерными площадками)</t>
  </si>
  <si>
    <t>Показатель определяется  как отношение установленных контейнерных площадок к общему числу контейнерных площадок необходимых к установке</t>
  </si>
  <si>
    <t>Оснащение мест (площадок) накопления ТКО емкостями для накопления</t>
  </si>
  <si>
    <t>шт.</t>
  </si>
  <si>
    <t>Показатель  определяется  в соответствии с количеством установленных емкостей на основании муниципальных контрактов</t>
  </si>
  <si>
    <t>Оснащение мест (площадок) накопления ТКО емкостями  для раздельного накопления твердых коммунальных отходов</t>
  </si>
  <si>
    <t>Показатель  определяется  в соответствии с количеством установленных энергосберегающих светильников на основании муниципальных контрактов</t>
  </si>
  <si>
    <t>Количество разработанных проектов строительства системы уличного освещения</t>
  </si>
  <si>
    <t>Показатель  определяется в соответствии с количеством разработанных проектов на основании муниципальных контрактов</t>
  </si>
  <si>
    <t>Количество выявленного бесхозяйного недвижимого имущества</t>
  </si>
  <si>
    <t>Показатель  определяется  в соответствии с количеством выявленного бесхозяйного недвижимого имущества</t>
  </si>
  <si>
    <t>Количество бесхозяйного недвижимого имущества переданного на содержание и обслуживание ресурсоснабжающим организациям</t>
  </si>
  <si>
    <t>Показатель  определяется  в соответствии с количеством бесхозяйного недвижимого имущества переданного на содержание и обслуживание ресурсоснабжающим организациям</t>
  </si>
  <si>
    <t xml:space="preserve">приложение2 </t>
  </si>
  <si>
    <t>Порядок сбора информации и методика расчета показателей                                                                               муниципальной программы  МО г. Волхов"Обеспечение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</si>
  <si>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Количество бесхозяйного недвижимого имущества переданного на содержание и обслуживание РСО</t>
  </si>
  <si>
    <t>кв.м.</t>
  </si>
  <si>
    <t>Показатель определяется в соответствии с муниципальными контрактами на выполнение работ</t>
  </si>
  <si>
    <t>Рекольтивация (восстановление) нарушенных земель занятых сволкой ТБО и ПО</t>
  </si>
  <si>
    <t>Проведение мероприятий по оснащению мест (площадок) накопления твердых коммунальных отходов емкостями для накопления твердых коммунальных отходов</t>
  </si>
  <si>
    <t>Оснащение мест (площадок) накопления ТКО емкостями для накопления ТКО</t>
  </si>
  <si>
    <t xml:space="preserve">о показателях (индикаторах) муниципальной программы  МО г. Волхов  "Обеспечение устойчивого функционирования и развития  коммунальной и инженерной инфраструктуры и повышение энергоэффективности в МО г. Волхов" и их значениях </t>
  </si>
  <si>
    <t>План реализации муниципальной программы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</si>
  <si>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Дооборудование индивидуальных тепловых пунктов с установкой системы автоматизации и источника бесперебойного питания в МКД, расположенных по адресу: Ленинградская область, город Волхов, бульвар Южный, д.4, д.6</t>
  </si>
  <si>
    <t>1.6.</t>
  </si>
  <si>
    <t>Строительство воздушной линии уличного освещения м-на Лисички в г. Волхов (1-я,2-я,3-я Первомайская, Западная)</t>
  </si>
  <si>
    <t>оснащение ПУ муниципальнх квартир на территории МО г. Волхов</t>
  </si>
  <si>
    <t>Строительство газопровода для перевода многоквартирных жилых домов в микрорайоне Мурманские ворота г. Волхов Волховского муниципального района с сжиженного на природный газ</t>
  </si>
  <si>
    <t>Количество дооборудованых индивидуальных тепловых пунктов с установкой системы автоматизации и ИБП</t>
  </si>
  <si>
    <t>Показатель  определяется  в соответствии с количеством установленного оборудования в ИТП на основании муниципальных контрактов</t>
  </si>
  <si>
    <t>Доля жилих помещений в МКД  г. Волхов, оснащенных ИПУ</t>
  </si>
  <si>
    <t>горячей воды</t>
  </si>
  <si>
    <t>холодной воды</t>
  </si>
  <si>
    <t>газа</t>
  </si>
  <si>
    <t>электроэнергии</t>
  </si>
  <si>
    <t>4.1.</t>
  </si>
  <si>
    <t>4.2.</t>
  </si>
  <si>
    <t>4.3.</t>
  </si>
  <si>
    <t>4.4.</t>
  </si>
  <si>
    <t>Доля  МКД  г. Волхов, оснащенных ОПУ</t>
  </si>
  <si>
    <t>тепловой энергии</t>
  </si>
  <si>
    <t>Доля потребляемых муниципальными учреждениями энергетических ресурсов, приобретаемых по приборам учета:</t>
  </si>
  <si>
    <t>теповой энергии</t>
  </si>
  <si>
    <t>Удельные расходы потребления энергетических ресурсов муниципальными учреждениями</t>
  </si>
  <si>
    <t>5.1.</t>
  </si>
  <si>
    <t>5.2.</t>
  </si>
  <si>
    <t>5.3.</t>
  </si>
  <si>
    <t>5.4.</t>
  </si>
  <si>
    <t>6.1.</t>
  </si>
  <si>
    <t>6.2.</t>
  </si>
  <si>
    <t>6.3.</t>
  </si>
  <si>
    <t>6.4.</t>
  </si>
  <si>
    <t>8.1.</t>
  </si>
  <si>
    <t>8.2.</t>
  </si>
  <si>
    <t>Доля МКД, имеущих класс энергетической эффективности "В" и выше</t>
  </si>
  <si>
    <t>10.1.</t>
  </si>
  <si>
    <t>10.2.</t>
  </si>
  <si>
    <t>Удельные расходы потребления энергетических ресурсов МКД</t>
  </si>
  <si>
    <t>10.3.</t>
  </si>
  <si>
    <t>10.4.</t>
  </si>
  <si>
    <t xml:space="preserve">Количество установленных ИПУ энергетических ресурсов в муниципальных квартирах на территории г. Волхов </t>
  </si>
  <si>
    <t xml:space="preserve">Количество установленных ИПУ энергетических ресурсов в муниципальных квартирах  на территории г. Волхов </t>
  </si>
  <si>
    <t>Показатель  определяется  в соответствии с количеством установленных ИПУ на основании муниципальных контрактов  по итогу года</t>
  </si>
  <si>
    <t>Удельный расход топлива на отпущенную тепловую энергию с коллекторов тепловых электростанций на территории МО г. Волхов</t>
  </si>
  <si>
    <t>Удельный расход топлива на отпущенную тепловую энергию с коллекторов котельных в тепловую сеть  тепловую энергию на территории МО г. Волхов</t>
  </si>
  <si>
    <t>Доля потерь тепловой энергии при ее передаче в общем объеме переданной тепловой энергии на территории МО г. Волхов</t>
  </si>
  <si>
    <t>Доля энергоэффективных источников света в системах уличного освещения на территории МО г. Волхов</t>
  </si>
  <si>
    <t>Удельный расход топлива на отпуск электрической энергии тепловыми электростанциями на территории МО г. Волхов</t>
  </si>
  <si>
    <t>т.у.т./ тыс. Гкал</t>
  </si>
  <si>
    <t>куб.м/ чел</t>
  </si>
  <si>
    <t>Гкал/ кв.м</t>
  </si>
  <si>
    <t>кВтч/ кв.м</t>
  </si>
  <si>
    <t>Доля потерь электрической энергии при ее передаче по распределительным сетям в общем объеме переданной электрической энергии на территории МО г. Волхов</t>
  </si>
  <si>
    <t>Доля тепловой энергии, отпущенной в тепловые сети от источников тепловой энергии, функционирующих в режиме комбинированной выработки тепловой и электрической энергии</t>
  </si>
  <si>
    <t>Показатель определяется в соответствии с приказом Минэконом развития РФ №231 от 28.04.21г.</t>
  </si>
  <si>
    <t>Показатель определяется по видам энергетических ресурсов в соответствии с приказом Минэконом развития РФ №231 от 28.04.21г.</t>
  </si>
  <si>
    <t>Доля потребляемых муниципальными учреждениями энергетических ресурсов, приобретаемых по приборам учета</t>
  </si>
  <si>
    <t>кВтч/кв.м     Гкал/кв.м</t>
  </si>
  <si>
    <t>кВтч/кв.м     Гкал/кв.м   куб.м/чел</t>
  </si>
  <si>
    <t>т.у.т./ млн кВт*ч</t>
  </si>
  <si>
    <t>1.7.</t>
  </si>
  <si>
    <t>мероприятие по энергосбережению в организациях с участием муниципального образования и повышению энергетической эффективности этих организаций</t>
  </si>
  <si>
    <t>-</t>
  </si>
  <si>
    <t>Показатель определяется в соответствии с приказом Минэконом развития РФ №231 от 28.04.21г. (по данным ресурсоснабжающих компаний)</t>
  </si>
  <si>
    <t>Показатель определяется по видам энергетических ресурсов в соответствии с приказом Минэконом развития РФ №231 от 28.04.21г. (по данным управляющих и ресурсоснабжающих компаний)</t>
  </si>
  <si>
    <t>Показатель определяется по видам энергетических ресурсов в соответствии с приказом Минэконом развития РФ №231 от 28.04.21г.(по данным управляющих и ресурсоснабжающих компаний)</t>
  </si>
  <si>
    <t>Показатель определяется по видам энергетических ресурсов в соответствии с приказом Минэконом развития РФ №231 от 28.04.21г.(по данным ресурсоснабжающих компаний)</t>
  </si>
  <si>
    <t>оснащение приборами учета энергетических ресурсов (муниципальные квартиры, расположенные на территории МО г. Волхов)</t>
  </si>
  <si>
    <t>1.8.</t>
  </si>
  <si>
    <t xml:space="preserve">Информационное обеспечение потребителей энергетических ресурсов о мероприятиях в области энергосбережения и о способах энергосбережения и повышения энергетической эффективности </t>
  </si>
  <si>
    <t>Проектная часть</t>
  </si>
  <si>
    <t>итого расходов по проектной части программы</t>
  </si>
  <si>
    <t>Федеральный проект "Комплексная система обращения с твердыми коммунальными отходами"</t>
  </si>
  <si>
    <t>ликвидация несанкционированных свалок</t>
  </si>
  <si>
    <t>2023-2024</t>
  </si>
  <si>
    <t>Итого по проектной части программы</t>
  </si>
  <si>
    <t>федеральный бюджет</t>
  </si>
  <si>
    <t>ОБ/ФБ</t>
  </si>
  <si>
    <t>государственная поддержка закупки контейнеров для раздельного накопления твердых коммунальных отходов</t>
  </si>
  <si>
    <t xml:space="preserve"> и повышения энергоэффективности в МО г. Волхов» на 2023 год</t>
  </si>
  <si>
    <t>на реализацию мероприятий по установке автоматизированных индивидуальных тепловых пунктов с погодным и часовым регулированием (в том числе дооборудование источниками бесперебойного питания)</t>
  </si>
  <si>
    <t>дооборудование АИТП ИБП многоквартирных домов на территории МО г. Волхов</t>
  </si>
  <si>
    <t xml:space="preserve">Строительство распределительного газопровода для газоснабжения микрорайона Пороги в г. Волхов </t>
  </si>
  <si>
    <t xml:space="preserve">Строительство распределительного газопровода для газоснабжения природным газом микрорайона Архангело-Михайловский в г. Волхов </t>
  </si>
  <si>
    <t>2025 год</t>
  </si>
  <si>
    <t xml:space="preserve">2021-2022  </t>
  </si>
  <si>
    <t>т.п.м.</t>
  </si>
  <si>
    <t>3.1.</t>
  </si>
  <si>
    <t>3.2.</t>
  </si>
  <si>
    <t>3.3.</t>
  </si>
  <si>
    <t>Наименование муниципальной программы и направления расходов</t>
  </si>
  <si>
    <t>Мероприятия, направленные на достижение целей федерального проекта "Жилье"</t>
  </si>
  <si>
    <t>на реализацию мероприятий по установке автоматизированных индивидуальных тепловых пунктов с погодным и часовым регулированием (в том числе дооборудование  источниками бесперебойного питания)</t>
  </si>
  <si>
    <t xml:space="preserve"> на проектирование и строительство объектов инжинерной и транспортной инфраструктуры на земельных участках, предоставленных бесплатно гражданам</t>
  </si>
  <si>
    <t>на проектирование и строительство объектов инжинерной и транспортной инфраструктуры на земельных участках, предоставленных бесплатно гражданам</t>
  </si>
  <si>
    <t>МКУ "Служба заказчика"</t>
  </si>
  <si>
    <t>Количество разработанных проектов на строительство инжинерной и транспортной инфраструктуры на земельных участках, предоставленных бесплатно гражданам</t>
  </si>
  <si>
    <t xml:space="preserve">Показатель определяется в соответствии с муниципальными контрактами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</si>
</sst>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\ _₽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5" borderId="0" xfId="0" applyFont="1" applyFill="1" applyAlignment="1">
      <alignment vertical="center"/>
    </xf>
    <xf numFmtId="0" fontId="9" fillId="5" borderId="0" xfId="0" applyFont="1" applyFill="1" applyAlignment="1">
      <alignment horizontal="right" vertical="center"/>
    </xf>
    <xf numFmtId="0" fontId="0" fillId="5" borderId="0" xfId="0" applyFill="1"/>
    <xf numFmtId="0" fontId="8" fillId="5" borderId="12" xfId="0" applyFont="1" applyFill="1" applyBorder="1" applyAlignment="1">
      <alignment vertical="center" wrapText="1"/>
    </xf>
    <xf numFmtId="0" fontId="0" fillId="0" borderId="12" xfId="0" applyBorder="1"/>
    <xf numFmtId="0" fontId="9" fillId="5" borderId="12" xfId="0" applyFont="1" applyFill="1" applyBorder="1" applyAlignment="1">
      <alignment vertical="center" wrapText="1"/>
    </xf>
    <xf numFmtId="0" fontId="8" fillId="5" borderId="13" xfId="0" applyNumberFormat="1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vertical="center" wrapText="1"/>
    </xf>
    <xf numFmtId="0" fontId="9" fillId="5" borderId="13" xfId="0" applyNumberFormat="1" applyFont="1" applyFill="1" applyBorder="1" applyAlignment="1">
      <alignment horizontal="right" vertical="center" wrapText="1"/>
    </xf>
    <xf numFmtId="0" fontId="8" fillId="5" borderId="12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left" vertical="center" wrapText="1"/>
    </xf>
    <xf numFmtId="164" fontId="8" fillId="5" borderId="12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vertical="center" wrapText="1"/>
    </xf>
    <xf numFmtId="0" fontId="0" fillId="5" borderId="0" xfId="0" applyFill="1" applyAlignment="1">
      <alignment vertical="center"/>
    </xf>
    <xf numFmtId="0" fontId="8" fillId="5" borderId="12" xfId="0" applyFont="1" applyFill="1" applyBorder="1" applyAlignment="1">
      <alignment horizontal="center" vertical="center" wrapText="1"/>
    </xf>
    <xf numFmtId="165" fontId="12" fillId="0" borderId="12" xfId="0" applyNumberFormat="1" applyFont="1" applyBorder="1"/>
    <xf numFmtId="165" fontId="13" fillId="0" borderId="12" xfId="0" applyNumberFormat="1" applyFont="1" applyBorder="1"/>
    <xf numFmtId="165" fontId="13" fillId="5" borderId="12" xfId="0" applyNumberFormat="1" applyFont="1" applyFill="1" applyBorder="1"/>
    <xf numFmtId="165" fontId="13" fillId="0" borderId="12" xfId="0" applyNumberFormat="1" applyFont="1" applyBorder="1" applyAlignment="1">
      <alignment wrapText="1"/>
    </xf>
    <xf numFmtId="165" fontId="13" fillId="5" borderId="12" xfId="0" applyNumberFormat="1" applyFont="1" applyFill="1" applyBorder="1" applyAlignment="1">
      <alignment wrapText="1"/>
    </xf>
    <xf numFmtId="0" fontId="12" fillId="5" borderId="12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3" fillId="5" borderId="12" xfId="0" applyNumberFormat="1" applyFont="1" applyFill="1" applyBorder="1" applyAlignment="1">
      <alignment vertical="center" wrapText="1"/>
    </xf>
    <xf numFmtId="0" fontId="12" fillId="5" borderId="15" xfId="0" applyFont="1" applyFill="1" applyBorder="1" applyAlignment="1">
      <alignment vertical="center" wrapText="1"/>
    </xf>
    <xf numFmtId="0" fontId="12" fillId="5" borderId="15" xfId="0" applyFont="1" applyFill="1" applyBorder="1" applyAlignment="1">
      <alignment vertical="top" wrapText="1"/>
    </xf>
    <xf numFmtId="2" fontId="13" fillId="5" borderId="12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0" borderId="0" xfId="0"/>
    <xf numFmtId="0" fontId="13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8" fillId="5" borderId="12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6" fontId="8" fillId="5" borderId="13" xfId="0" applyNumberFormat="1" applyFont="1" applyFill="1" applyBorder="1" applyAlignment="1">
      <alignment horizontal="center" vertical="center" wrapText="1"/>
    </xf>
    <xf numFmtId="166" fontId="5" fillId="3" borderId="5" xfId="0" applyNumberFormat="1" applyFont="1" applyFill="1" applyBorder="1" applyAlignment="1">
      <alignment horizontal="center" vertical="center" wrapText="1"/>
    </xf>
    <xf numFmtId="166" fontId="5" fillId="4" borderId="5" xfId="0" applyNumberFormat="1" applyFont="1" applyFill="1" applyBorder="1" applyAlignment="1">
      <alignment horizontal="center" vertical="center" wrapText="1"/>
    </xf>
    <xf numFmtId="166" fontId="4" fillId="5" borderId="5" xfId="0" applyNumberFormat="1" applyFont="1" applyFill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164" fontId="13" fillId="0" borderId="19" xfId="0" applyNumberFormat="1" applyFont="1" applyBorder="1" applyAlignment="1">
      <alignment vertical="center" wrapText="1"/>
    </xf>
    <xf numFmtId="0" fontId="13" fillId="0" borderId="12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vertical="center" wrapText="1"/>
    </xf>
    <xf numFmtId="164" fontId="13" fillId="0" borderId="12" xfId="0" applyNumberFormat="1" applyFont="1" applyBorder="1" applyAlignment="1">
      <alignment vertical="center" wrapText="1"/>
    </xf>
    <xf numFmtId="0" fontId="16" fillId="5" borderId="13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vertical="center" wrapText="1"/>
    </xf>
    <xf numFmtId="165" fontId="18" fillId="0" borderId="12" xfId="0" applyNumberFormat="1" applyFont="1" applyBorder="1"/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2" fontId="18" fillId="0" borderId="12" xfId="0" applyNumberFormat="1" applyFont="1" applyBorder="1" applyAlignment="1">
      <alignment horizontal="center" vertical="top" wrapText="1"/>
    </xf>
    <xf numFmtId="2" fontId="18" fillId="5" borderId="12" xfId="0" applyNumberFormat="1" applyFont="1" applyFill="1" applyBorder="1" applyAlignment="1">
      <alignment horizontal="center" vertical="top" wrapText="1"/>
    </xf>
    <xf numFmtId="164" fontId="18" fillId="0" borderId="12" xfId="0" applyNumberFormat="1" applyFont="1" applyBorder="1" applyAlignment="1">
      <alignment horizontal="center" vertical="top" wrapText="1"/>
    </xf>
    <xf numFmtId="164" fontId="18" fillId="5" borderId="12" xfId="0" applyNumberFormat="1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2" fillId="5" borderId="12" xfId="0" applyFont="1" applyFill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5" borderId="12" xfId="0" applyFont="1" applyFill="1" applyBorder="1" applyAlignment="1">
      <alignment horizontal="left" vertical="top" wrapText="1"/>
    </xf>
    <xf numFmtId="0" fontId="13" fillId="5" borderId="12" xfId="0" applyFont="1" applyFill="1" applyBorder="1" applyAlignment="1">
      <alignment horizontal="center" vertical="top" wrapText="1"/>
    </xf>
    <xf numFmtId="0" fontId="13" fillId="5" borderId="13" xfId="0" applyFont="1" applyFill="1" applyBorder="1" applyAlignment="1">
      <alignment horizontal="left" vertical="top" wrapText="1"/>
    </xf>
    <xf numFmtId="0" fontId="13" fillId="5" borderId="15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164" fontId="13" fillId="0" borderId="13" xfId="0" applyNumberFormat="1" applyFont="1" applyBorder="1" applyAlignment="1">
      <alignment horizontal="center" vertical="top" wrapText="1"/>
    </xf>
    <xf numFmtId="164" fontId="13" fillId="0" borderId="15" xfId="0" applyNumberFormat="1" applyFont="1" applyBorder="1" applyAlignment="1">
      <alignment horizontal="center" vertical="top" wrapText="1"/>
    </xf>
    <xf numFmtId="164" fontId="13" fillId="0" borderId="12" xfId="0" applyNumberFormat="1" applyFont="1" applyBorder="1" applyAlignment="1">
      <alignment horizontal="center" vertical="center" wrapText="1"/>
    </xf>
    <xf numFmtId="16" fontId="13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left" vertical="top" wrapText="1"/>
    </xf>
    <xf numFmtId="0" fontId="13" fillId="5" borderId="17" xfId="0" applyFont="1" applyFill="1" applyBorder="1" applyAlignment="1">
      <alignment horizontal="left" vertical="top" wrapText="1"/>
    </xf>
    <xf numFmtId="0" fontId="13" fillId="5" borderId="16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5" fillId="4" borderId="9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2" fillId="5" borderId="12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2" fontId="13" fillId="5" borderId="13" xfId="0" applyNumberFormat="1" applyFont="1" applyFill="1" applyBorder="1" applyAlignment="1">
      <alignment horizontal="left" vertical="center" wrapText="1"/>
    </xf>
    <xf numFmtId="2" fontId="13" fillId="5" borderId="19" xfId="0" applyNumberFormat="1" applyFont="1" applyFill="1" applyBorder="1" applyAlignment="1">
      <alignment horizontal="left" vertical="center" wrapText="1"/>
    </xf>
    <xf numFmtId="2" fontId="13" fillId="5" borderId="15" xfId="0" applyNumberFormat="1" applyFont="1" applyFill="1" applyBorder="1" applyAlignment="1">
      <alignment horizontal="left" vertical="center" wrapText="1"/>
    </xf>
    <xf numFmtId="164" fontId="8" fillId="5" borderId="13" xfId="0" applyNumberFormat="1" applyFont="1" applyFill="1" applyBorder="1" applyAlignment="1">
      <alignment horizontal="center" vertical="center" wrapText="1"/>
    </xf>
    <xf numFmtId="164" fontId="8" fillId="5" borderId="19" xfId="0" applyNumberFormat="1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89"/>
  <sheetViews>
    <sheetView tabSelected="1" view="pageBreakPreview" zoomScaleNormal="100" zoomScaleSheetLayoutView="100" workbookViewId="0">
      <selection activeCell="J88" sqref="J88"/>
    </sheetView>
  </sheetViews>
  <sheetFormatPr defaultRowHeight="15" x14ac:dyDescent="0.25"/>
  <cols>
    <col min="1" max="1" width="3.28515625" customWidth="1"/>
    <col min="2" max="2" width="5.7109375" customWidth="1"/>
    <col min="3" max="3" width="30.5703125" customWidth="1"/>
    <col min="4" max="4" width="12.140625" customWidth="1"/>
    <col min="5" max="5" width="9.140625" customWidth="1"/>
    <col min="6" max="6" width="0.28515625" hidden="1" customWidth="1"/>
    <col min="11" max="11" width="11" customWidth="1"/>
  </cols>
  <sheetData>
    <row r="1" spans="2:11" ht="16.5" x14ac:dyDescent="0.25">
      <c r="B1" s="51"/>
      <c r="C1" s="51"/>
      <c r="D1" s="51"/>
      <c r="E1" s="51"/>
      <c r="F1" s="116" t="s">
        <v>60</v>
      </c>
      <c r="G1" s="116"/>
      <c r="H1" s="116"/>
      <c r="I1" s="116"/>
      <c r="J1" s="116"/>
      <c r="K1" s="116"/>
    </row>
    <row r="2" spans="2:11" ht="6" customHeight="1" x14ac:dyDescent="0.25"/>
    <row r="3" spans="2:11" x14ac:dyDescent="0.25">
      <c r="B3" s="53"/>
      <c r="C3" s="53"/>
      <c r="D3" s="117" t="s">
        <v>61</v>
      </c>
      <c r="E3" s="117"/>
      <c r="F3" s="117"/>
      <c r="G3" s="53"/>
      <c r="H3" s="53"/>
      <c r="I3" s="53"/>
      <c r="J3" s="53"/>
      <c r="K3" s="53"/>
    </row>
    <row r="4" spans="2:11" ht="50.25" customHeight="1" x14ac:dyDescent="0.25">
      <c r="B4" s="117" t="s">
        <v>103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2:11" ht="8.25" customHeight="1" x14ac:dyDescent="0.25">
      <c r="B5" s="51"/>
      <c r="C5" s="51"/>
      <c r="D5" s="54"/>
      <c r="E5" s="54"/>
      <c r="F5" s="54"/>
      <c r="G5" s="51"/>
      <c r="H5" s="51"/>
      <c r="I5" s="51"/>
      <c r="J5" s="51"/>
      <c r="K5" s="51"/>
    </row>
    <row r="6" spans="2:11" x14ac:dyDescent="0.25">
      <c r="B6" s="97" t="s">
        <v>8</v>
      </c>
      <c r="C6" s="97" t="s">
        <v>62</v>
      </c>
      <c r="D6" s="97"/>
      <c r="E6" s="97" t="s">
        <v>63</v>
      </c>
      <c r="F6" s="97" t="s">
        <v>64</v>
      </c>
      <c r="G6" s="97"/>
      <c r="H6" s="97"/>
      <c r="I6" s="97"/>
      <c r="J6" s="97"/>
      <c r="K6" s="97" t="s">
        <v>65</v>
      </c>
    </row>
    <row r="7" spans="2:11" ht="40.5" customHeight="1" x14ac:dyDescent="0.25">
      <c r="B7" s="97"/>
      <c r="C7" s="97"/>
      <c r="D7" s="97"/>
      <c r="E7" s="97"/>
      <c r="F7" s="55" t="s">
        <v>66</v>
      </c>
      <c r="G7" s="55" t="s">
        <v>187</v>
      </c>
      <c r="H7" s="55" t="s">
        <v>67</v>
      </c>
      <c r="I7" s="55" t="s">
        <v>68</v>
      </c>
      <c r="J7" s="55" t="s">
        <v>186</v>
      </c>
      <c r="K7" s="97"/>
    </row>
    <row r="8" spans="2:11" x14ac:dyDescent="0.25">
      <c r="B8" s="55">
        <v>1</v>
      </c>
      <c r="C8" s="118">
        <v>2</v>
      </c>
      <c r="D8" s="119"/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55">
        <v>8</v>
      </c>
      <c r="K8" s="55">
        <v>9</v>
      </c>
    </row>
    <row r="9" spans="2:11" ht="32.25" customHeight="1" x14ac:dyDescent="0.25">
      <c r="B9" s="97">
        <v>1</v>
      </c>
      <c r="C9" s="98" t="s">
        <v>110</v>
      </c>
      <c r="D9" s="56" t="s">
        <v>69</v>
      </c>
      <c r="E9" s="100" t="s">
        <v>70</v>
      </c>
      <c r="F9" s="55">
        <v>0</v>
      </c>
      <c r="G9" s="66"/>
      <c r="H9" s="66"/>
      <c r="I9" s="66">
        <v>2</v>
      </c>
      <c r="J9" s="66">
        <v>2</v>
      </c>
      <c r="K9" s="112">
        <f>('Общий свод'!F75+'Общий свод'!F71)/'Общий свод'!F9*100-1.2</f>
        <v>25.607213861641373</v>
      </c>
    </row>
    <row r="10" spans="2:11" ht="27.75" customHeight="1" x14ac:dyDescent="0.25">
      <c r="B10" s="97"/>
      <c r="C10" s="99"/>
      <c r="D10" s="56" t="s">
        <v>71</v>
      </c>
      <c r="E10" s="100"/>
      <c r="F10" s="55">
        <v>0</v>
      </c>
      <c r="G10" s="66">
        <v>2</v>
      </c>
      <c r="H10" s="66"/>
      <c r="I10" s="66"/>
      <c r="J10" s="66"/>
      <c r="K10" s="113"/>
    </row>
    <row r="11" spans="2:11" ht="25.5" x14ac:dyDescent="0.25">
      <c r="B11" s="97">
        <v>2</v>
      </c>
      <c r="C11" s="98" t="s">
        <v>72</v>
      </c>
      <c r="D11" s="56" t="s">
        <v>69</v>
      </c>
      <c r="E11" s="100" t="s">
        <v>70</v>
      </c>
      <c r="F11" s="55">
        <v>329</v>
      </c>
      <c r="G11" s="66"/>
      <c r="H11" s="65"/>
      <c r="I11" s="66"/>
      <c r="J11" s="65"/>
      <c r="K11" s="112">
        <f>'Общий свод'!F91/'Общий свод'!F9*100</f>
        <v>2.5083057789281797</v>
      </c>
    </row>
    <row r="12" spans="2:11" ht="34.5" customHeight="1" x14ac:dyDescent="0.25">
      <c r="B12" s="97"/>
      <c r="C12" s="99"/>
      <c r="D12" s="56" t="s">
        <v>71</v>
      </c>
      <c r="E12" s="100"/>
      <c r="F12" s="55">
        <v>329</v>
      </c>
      <c r="G12" s="66">
        <v>52</v>
      </c>
      <c r="H12" s="66"/>
      <c r="I12" s="66"/>
      <c r="J12" s="66"/>
      <c r="K12" s="113"/>
    </row>
    <row r="13" spans="2:11" s="51" customFormat="1" ht="27" customHeight="1" x14ac:dyDescent="0.25">
      <c r="B13" s="97">
        <v>3</v>
      </c>
      <c r="C13" s="108" t="s">
        <v>142</v>
      </c>
      <c r="D13" s="56" t="s">
        <v>69</v>
      </c>
      <c r="E13" s="100" t="s">
        <v>85</v>
      </c>
      <c r="F13" s="67">
        <v>3</v>
      </c>
      <c r="G13" s="66"/>
      <c r="H13" s="65">
        <v>16</v>
      </c>
      <c r="I13" s="66">
        <v>15</v>
      </c>
      <c r="J13" s="65">
        <v>15</v>
      </c>
      <c r="K13" s="114">
        <f>'Общий свод'!F79/'Общий свод'!F9*100</f>
        <v>1.212788400581865</v>
      </c>
    </row>
    <row r="14" spans="2:11" s="51" customFormat="1" ht="33.75" customHeight="1" x14ac:dyDescent="0.25">
      <c r="B14" s="97"/>
      <c r="C14" s="109"/>
      <c r="D14" s="56" t="s">
        <v>71</v>
      </c>
      <c r="E14" s="100"/>
      <c r="F14" s="67">
        <v>3</v>
      </c>
      <c r="G14" s="66">
        <v>70</v>
      </c>
      <c r="H14" s="66"/>
      <c r="I14" s="66"/>
      <c r="J14" s="66"/>
      <c r="K14" s="114"/>
    </row>
    <row r="15" spans="2:11" s="51" customFormat="1" x14ac:dyDescent="0.25">
      <c r="B15" s="68">
        <v>4</v>
      </c>
      <c r="C15" s="123" t="s">
        <v>121</v>
      </c>
      <c r="D15" s="124"/>
      <c r="E15" s="125"/>
      <c r="F15" s="68"/>
      <c r="G15" s="66"/>
      <c r="H15" s="66"/>
      <c r="I15" s="66"/>
      <c r="J15" s="66"/>
      <c r="K15" s="79"/>
    </row>
    <row r="16" spans="2:11" s="51" customFormat="1" ht="27.75" customHeight="1" x14ac:dyDescent="0.25">
      <c r="B16" s="115" t="s">
        <v>117</v>
      </c>
      <c r="C16" s="108" t="s">
        <v>114</v>
      </c>
      <c r="D16" s="56" t="s">
        <v>69</v>
      </c>
      <c r="E16" s="100" t="s">
        <v>74</v>
      </c>
      <c r="F16" s="68">
        <v>3</v>
      </c>
      <c r="G16" s="66"/>
      <c r="H16" s="66">
        <v>55.4</v>
      </c>
      <c r="I16" s="66">
        <v>55.4</v>
      </c>
      <c r="J16" s="66">
        <v>55.4</v>
      </c>
      <c r="K16" s="100">
        <v>0.1</v>
      </c>
    </row>
    <row r="17" spans="2:11" s="51" customFormat="1" ht="32.25" customHeight="1" x14ac:dyDescent="0.25">
      <c r="B17" s="97"/>
      <c r="C17" s="109"/>
      <c r="D17" s="56" t="s">
        <v>71</v>
      </c>
      <c r="E17" s="100"/>
      <c r="F17" s="68">
        <v>3</v>
      </c>
      <c r="G17" s="66">
        <v>55.4</v>
      </c>
      <c r="H17" s="65"/>
      <c r="I17" s="66"/>
      <c r="J17" s="66"/>
      <c r="K17" s="100"/>
    </row>
    <row r="18" spans="2:11" s="51" customFormat="1" ht="30" customHeight="1" x14ac:dyDescent="0.25">
      <c r="B18" s="97" t="s">
        <v>118</v>
      </c>
      <c r="C18" s="108" t="s">
        <v>113</v>
      </c>
      <c r="D18" s="56" t="s">
        <v>69</v>
      </c>
      <c r="E18" s="100" t="s">
        <v>74</v>
      </c>
      <c r="F18" s="68">
        <v>3</v>
      </c>
      <c r="G18" s="66"/>
      <c r="H18" s="66">
        <v>42.3</v>
      </c>
      <c r="I18" s="66">
        <v>42.3</v>
      </c>
      <c r="J18" s="66">
        <v>42.3</v>
      </c>
      <c r="K18" s="100"/>
    </row>
    <row r="19" spans="2:11" s="51" customFormat="1" ht="33.75" customHeight="1" x14ac:dyDescent="0.25">
      <c r="B19" s="97"/>
      <c r="C19" s="109"/>
      <c r="D19" s="56" t="s">
        <v>71</v>
      </c>
      <c r="E19" s="100"/>
      <c r="F19" s="68">
        <v>3</v>
      </c>
      <c r="G19" s="66">
        <v>42.3</v>
      </c>
      <c r="H19" s="65"/>
      <c r="I19" s="66"/>
      <c r="J19" s="66"/>
      <c r="K19" s="100"/>
    </row>
    <row r="20" spans="2:11" s="51" customFormat="1" ht="30" customHeight="1" x14ac:dyDescent="0.25">
      <c r="B20" s="97" t="s">
        <v>119</v>
      </c>
      <c r="C20" s="108" t="s">
        <v>122</v>
      </c>
      <c r="D20" s="56" t="s">
        <v>69</v>
      </c>
      <c r="E20" s="100" t="s">
        <v>74</v>
      </c>
      <c r="F20" s="68">
        <v>3</v>
      </c>
      <c r="G20" s="66"/>
      <c r="H20" s="66">
        <v>51.9</v>
      </c>
      <c r="I20" s="66">
        <v>51.9</v>
      </c>
      <c r="J20" s="66">
        <v>51.9</v>
      </c>
      <c r="K20" s="100"/>
    </row>
    <row r="21" spans="2:11" s="51" customFormat="1" ht="33.75" customHeight="1" x14ac:dyDescent="0.25">
      <c r="B21" s="97"/>
      <c r="C21" s="109"/>
      <c r="D21" s="56" t="s">
        <v>71</v>
      </c>
      <c r="E21" s="100"/>
      <c r="F21" s="68">
        <v>3</v>
      </c>
      <c r="G21" s="66">
        <v>51.9</v>
      </c>
      <c r="H21" s="65"/>
      <c r="I21" s="66"/>
      <c r="J21" s="66"/>
      <c r="K21" s="100"/>
    </row>
    <row r="22" spans="2:11" s="51" customFormat="1" ht="25.5" x14ac:dyDescent="0.25">
      <c r="B22" s="97" t="s">
        <v>120</v>
      </c>
      <c r="C22" s="108" t="s">
        <v>116</v>
      </c>
      <c r="D22" s="56" t="s">
        <v>69</v>
      </c>
      <c r="E22" s="100" t="s">
        <v>74</v>
      </c>
      <c r="F22" s="68">
        <v>3</v>
      </c>
      <c r="G22" s="66"/>
      <c r="H22" s="66">
        <v>47.6</v>
      </c>
      <c r="I22" s="66">
        <v>47.6</v>
      </c>
      <c r="J22" s="66">
        <v>47.6</v>
      </c>
      <c r="K22" s="100"/>
    </row>
    <row r="23" spans="2:11" s="51" customFormat="1" ht="28.5" customHeight="1" x14ac:dyDescent="0.25">
      <c r="B23" s="97"/>
      <c r="C23" s="109"/>
      <c r="D23" s="56" t="s">
        <v>71</v>
      </c>
      <c r="E23" s="100"/>
      <c r="F23" s="68">
        <v>3</v>
      </c>
      <c r="G23" s="66">
        <v>47.6</v>
      </c>
      <c r="H23" s="66"/>
      <c r="I23" s="66"/>
      <c r="J23" s="66"/>
      <c r="K23" s="100"/>
    </row>
    <row r="24" spans="2:11" s="51" customFormat="1" ht="33.75" customHeight="1" x14ac:dyDescent="0.25">
      <c r="B24" s="68">
        <v>5</v>
      </c>
      <c r="C24" s="123" t="s">
        <v>112</v>
      </c>
      <c r="D24" s="124"/>
      <c r="E24" s="125"/>
      <c r="F24" s="68"/>
      <c r="G24" s="66"/>
      <c r="H24" s="66"/>
      <c r="I24" s="66"/>
      <c r="J24" s="66"/>
      <c r="K24" s="120">
        <v>0.1</v>
      </c>
    </row>
    <row r="25" spans="2:11" s="51" customFormat="1" ht="27.75" customHeight="1" x14ac:dyDescent="0.25">
      <c r="B25" s="115" t="s">
        <v>126</v>
      </c>
      <c r="C25" s="108" t="s">
        <v>114</v>
      </c>
      <c r="D25" s="56" t="s">
        <v>69</v>
      </c>
      <c r="E25" s="100" t="s">
        <v>74</v>
      </c>
      <c r="F25" s="67">
        <v>3</v>
      </c>
      <c r="G25" s="66"/>
      <c r="H25" s="66">
        <v>72.5</v>
      </c>
      <c r="I25" s="66">
        <v>72.5</v>
      </c>
      <c r="J25" s="66">
        <v>72.5</v>
      </c>
      <c r="K25" s="122"/>
    </row>
    <row r="26" spans="2:11" s="51" customFormat="1" ht="32.25" customHeight="1" x14ac:dyDescent="0.25">
      <c r="B26" s="97"/>
      <c r="C26" s="109"/>
      <c r="D26" s="56" t="s">
        <v>71</v>
      </c>
      <c r="E26" s="100"/>
      <c r="F26" s="67">
        <v>3</v>
      </c>
      <c r="G26" s="66">
        <v>72.5</v>
      </c>
      <c r="H26" s="65"/>
      <c r="I26" s="66"/>
      <c r="J26" s="66"/>
      <c r="K26" s="122"/>
    </row>
    <row r="27" spans="2:11" s="51" customFormat="1" ht="30" customHeight="1" x14ac:dyDescent="0.25">
      <c r="B27" s="97" t="s">
        <v>127</v>
      </c>
      <c r="C27" s="108" t="s">
        <v>113</v>
      </c>
      <c r="D27" s="56" t="s">
        <v>69</v>
      </c>
      <c r="E27" s="100" t="s">
        <v>74</v>
      </c>
      <c r="F27" s="67">
        <v>3</v>
      </c>
      <c r="G27" s="66"/>
      <c r="H27" s="66">
        <v>78.2</v>
      </c>
      <c r="I27" s="66">
        <v>78.2</v>
      </c>
      <c r="J27" s="66">
        <v>78.2</v>
      </c>
      <c r="K27" s="122"/>
    </row>
    <row r="28" spans="2:11" s="51" customFormat="1" ht="33.75" customHeight="1" x14ac:dyDescent="0.25">
      <c r="B28" s="97"/>
      <c r="C28" s="109"/>
      <c r="D28" s="56" t="s">
        <v>71</v>
      </c>
      <c r="E28" s="100"/>
      <c r="F28" s="67">
        <v>3</v>
      </c>
      <c r="G28" s="66">
        <v>78.2</v>
      </c>
      <c r="H28" s="65"/>
      <c r="I28" s="66"/>
      <c r="J28" s="66"/>
      <c r="K28" s="122"/>
    </row>
    <row r="29" spans="2:11" s="51" customFormat="1" ht="25.5" x14ac:dyDescent="0.25">
      <c r="B29" s="97" t="s">
        <v>128</v>
      </c>
      <c r="C29" s="108" t="s">
        <v>116</v>
      </c>
      <c r="D29" s="56" t="s">
        <v>69</v>
      </c>
      <c r="E29" s="100" t="s">
        <v>74</v>
      </c>
      <c r="F29" s="68">
        <v>3</v>
      </c>
      <c r="G29" s="66"/>
      <c r="H29" s="66">
        <v>99.9</v>
      </c>
      <c r="I29" s="66">
        <v>99.9</v>
      </c>
      <c r="J29" s="66">
        <v>99.9</v>
      </c>
      <c r="K29" s="122"/>
    </row>
    <row r="30" spans="2:11" s="51" customFormat="1" ht="28.5" customHeight="1" x14ac:dyDescent="0.25">
      <c r="B30" s="97"/>
      <c r="C30" s="109"/>
      <c r="D30" s="56" t="s">
        <v>71</v>
      </c>
      <c r="E30" s="100"/>
      <c r="F30" s="68">
        <v>3</v>
      </c>
      <c r="G30" s="66">
        <v>99.9</v>
      </c>
      <c r="H30" s="65"/>
      <c r="I30" s="66"/>
      <c r="J30" s="66"/>
      <c r="K30" s="122"/>
    </row>
    <row r="31" spans="2:11" ht="25.5" x14ac:dyDescent="0.25">
      <c r="B31" s="97" t="s">
        <v>129</v>
      </c>
      <c r="C31" s="108" t="s">
        <v>115</v>
      </c>
      <c r="D31" s="56" t="s">
        <v>69</v>
      </c>
      <c r="E31" s="100" t="s">
        <v>74</v>
      </c>
      <c r="F31" s="55">
        <v>3</v>
      </c>
      <c r="G31" s="66"/>
      <c r="H31" s="66">
        <v>28.7</v>
      </c>
      <c r="I31" s="66">
        <v>28.7</v>
      </c>
      <c r="J31" s="66">
        <v>28.7</v>
      </c>
      <c r="K31" s="122"/>
    </row>
    <row r="32" spans="2:11" ht="28.5" customHeight="1" x14ac:dyDescent="0.25">
      <c r="B32" s="97"/>
      <c r="C32" s="109"/>
      <c r="D32" s="56" t="s">
        <v>71</v>
      </c>
      <c r="E32" s="100"/>
      <c r="F32" s="55">
        <v>3</v>
      </c>
      <c r="G32" s="66">
        <v>28.7</v>
      </c>
      <c r="H32" s="65"/>
      <c r="I32" s="66"/>
      <c r="J32" s="66"/>
      <c r="K32" s="121"/>
    </row>
    <row r="33" spans="2:11" s="51" customFormat="1" ht="44.25" customHeight="1" x14ac:dyDescent="0.25">
      <c r="B33" s="68">
        <v>6</v>
      </c>
      <c r="C33" s="123" t="s">
        <v>123</v>
      </c>
      <c r="D33" s="124"/>
      <c r="E33" s="125"/>
      <c r="F33" s="68"/>
      <c r="G33" s="66"/>
      <c r="H33" s="65"/>
      <c r="I33" s="66"/>
      <c r="J33" s="66"/>
      <c r="K33" s="120">
        <v>0.1</v>
      </c>
    </row>
    <row r="34" spans="2:11" s="51" customFormat="1" ht="27.75" customHeight="1" x14ac:dyDescent="0.25">
      <c r="B34" s="115" t="s">
        <v>130</v>
      </c>
      <c r="C34" s="108" t="s">
        <v>114</v>
      </c>
      <c r="D34" s="56" t="s">
        <v>69</v>
      </c>
      <c r="E34" s="100" t="s">
        <v>74</v>
      </c>
      <c r="F34" s="68">
        <v>3</v>
      </c>
      <c r="G34" s="66"/>
      <c r="H34" s="65">
        <v>100</v>
      </c>
      <c r="I34" s="66">
        <v>100</v>
      </c>
      <c r="J34" s="65">
        <v>100</v>
      </c>
      <c r="K34" s="122"/>
    </row>
    <row r="35" spans="2:11" s="51" customFormat="1" ht="32.25" customHeight="1" x14ac:dyDescent="0.25">
      <c r="B35" s="97"/>
      <c r="C35" s="109"/>
      <c r="D35" s="56" t="s">
        <v>71</v>
      </c>
      <c r="E35" s="100"/>
      <c r="F35" s="68">
        <v>3</v>
      </c>
      <c r="G35" s="66">
        <v>100</v>
      </c>
      <c r="H35" s="65"/>
      <c r="I35" s="66"/>
      <c r="J35" s="66"/>
      <c r="K35" s="122"/>
    </row>
    <row r="36" spans="2:11" s="51" customFormat="1" ht="30" customHeight="1" x14ac:dyDescent="0.25">
      <c r="B36" s="97" t="s">
        <v>131</v>
      </c>
      <c r="C36" s="108" t="s">
        <v>113</v>
      </c>
      <c r="D36" s="56" t="s">
        <v>69</v>
      </c>
      <c r="E36" s="100" t="s">
        <v>74</v>
      </c>
      <c r="F36" s="68">
        <v>3</v>
      </c>
      <c r="G36" s="66"/>
      <c r="H36" s="65">
        <v>100</v>
      </c>
      <c r="I36" s="66">
        <v>100</v>
      </c>
      <c r="J36" s="65">
        <v>100</v>
      </c>
      <c r="K36" s="122"/>
    </row>
    <row r="37" spans="2:11" s="51" customFormat="1" ht="33.75" customHeight="1" x14ac:dyDescent="0.25">
      <c r="B37" s="97"/>
      <c r="C37" s="109"/>
      <c r="D37" s="56" t="s">
        <v>71</v>
      </c>
      <c r="E37" s="100"/>
      <c r="F37" s="68">
        <v>3</v>
      </c>
      <c r="G37" s="66">
        <v>100</v>
      </c>
      <c r="H37" s="66"/>
      <c r="I37" s="66"/>
      <c r="J37" s="66"/>
      <c r="K37" s="122"/>
    </row>
    <row r="38" spans="2:11" s="51" customFormat="1" ht="25.5" x14ac:dyDescent="0.25">
      <c r="B38" s="97" t="s">
        <v>132</v>
      </c>
      <c r="C38" s="108" t="s">
        <v>116</v>
      </c>
      <c r="D38" s="56" t="s">
        <v>69</v>
      </c>
      <c r="E38" s="100" t="s">
        <v>74</v>
      </c>
      <c r="F38" s="68">
        <v>3</v>
      </c>
      <c r="G38" s="66"/>
      <c r="H38" s="65">
        <v>100</v>
      </c>
      <c r="I38" s="66">
        <v>100</v>
      </c>
      <c r="J38" s="65">
        <v>100</v>
      </c>
      <c r="K38" s="122"/>
    </row>
    <row r="39" spans="2:11" s="51" customFormat="1" ht="28.5" customHeight="1" x14ac:dyDescent="0.25">
      <c r="B39" s="97"/>
      <c r="C39" s="109"/>
      <c r="D39" s="56" t="s">
        <v>71</v>
      </c>
      <c r="E39" s="100"/>
      <c r="F39" s="68">
        <v>3</v>
      </c>
      <c r="G39" s="66">
        <v>100</v>
      </c>
      <c r="H39" s="66"/>
      <c r="I39" s="66"/>
      <c r="J39" s="66"/>
      <c r="K39" s="122"/>
    </row>
    <row r="40" spans="2:11" s="51" customFormat="1" ht="25.5" x14ac:dyDescent="0.25">
      <c r="B40" s="97" t="s">
        <v>133</v>
      </c>
      <c r="C40" s="108" t="s">
        <v>124</v>
      </c>
      <c r="D40" s="56" t="s">
        <v>69</v>
      </c>
      <c r="E40" s="100" t="s">
        <v>74</v>
      </c>
      <c r="F40" s="68">
        <v>3</v>
      </c>
      <c r="G40" s="66"/>
      <c r="H40" s="66">
        <v>85.96</v>
      </c>
      <c r="I40" s="66">
        <v>85.96</v>
      </c>
      <c r="J40" s="66">
        <v>85.96</v>
      </c>
      <c r="K40" s="122"/>
    </row>
    <row r="41" spans="2:11" s="51" customFormat="1" ht="28.5" customHeight="1" x14ac:dyDescent="0.25">
      <c r="B41" s="97"/>
      <c r="C41" s="109"/>
      <c r="D41" s="56" t="s">
        <v>71</v>
      </c>
      <c r="E41" s="100"/>
      <c r="F41" s="68">
        <v>3</v>
      </c>
      <c r="G41" s="66">
        <v>85.96</v>
      </c>
      <c r="H41" s="65"/>
      <c r="I41" s="66"/>
      <c r="J41" s="66"/>
      <c r="K41" s="121"/>
    </row>
    <row r="42" spans="2:11" s="51" customFormat="1" ht="48.75" customHeight="1" x14ac:dyDescent="0.25">
      <c r="B42" s="97">
        <v>7</v>
      </c>
      <c r="C42" s="108" t="s">
        <v>155</v>
      </c>
      <c r="D42" s="56" t="s">
        <v>69</v>
      </c>
      <c r="E42" s="100" t="s">
        <v>74</v>
      </c>
      <c r="F42" s="68">
        <v>3</v>
      </c>
      <c r="G42" s="66"/>
      <c r="H42" s="66">
        <v>51.99</v>
      </c>
      <c r="I42" s="66">
        <v>51.99</v>
      </c>
      <c r="J42" s="65">
        <v>51.99</v>
      </c>
      <c r="K42" s="103">
        <v>0.1</v>
      </c>
    </row>
    <row r="43" spans="2:11" s="51" customFormat="1" ht="56.25" customHeight="1" x14ac:dyDescent="0.25">
      <c r="B43" s="97"/>
      <c r="C43" s="109"/>
      <c r="D43" s="56" t="s">
        <v>71</v>
      </c>
      <c r="E43" s="100"/>
      <c r="F43" s="68">
        <v>3</v>
      </c>
      <c r="G43" s="66">
        <v>51.99</v>
      </c>
      <c r="H43" s="66"/>
      <c r="I43" s="66"/>
      <c r="J43" s="66"/>
      <c r="K43" s="105"/>
    </row>
    <row r="44" spans="2:11" s="51" customFormat="1" ht="30" customHeight="1" x14ac:dyDescent="0.25">
      <c r="B44" s="68">
        <v>8</v>
      </c>
      <c r="C44" s="123" t="s">
        <v>125</v>
      </c>
      <c r="D44" s="124"/>
      <c r="E44" s="125"/>
      <c r="F44" s="68"/>
      <c r="G44" s="66"/>
      <c r="H44" s="66"/>
      <c r="I44" s="66"/>
      <c r="J44" s="66"/>
      <c r="K44" s="76"/>
    </row>
    <row r="45" spans="2:11" s="51" customFormat="1" ht="25.5" x14ac:dyDescent="0.25">
      <c r="B45" s="97" t="s">
        <v>134</v>
      </c>
      <c r="C45" s="108" t="s">
        <v>116</v>
      </c>
      <c r="D45" s="56" t="s">
        <v>69</v>
      </c>
      <c r="E45" s="100" t="s">
        <v>153</v>
      </c>
      <c r="F45" s="68">
        <v>3</v>
      </c>
      <c r="G45" s="66"/>
      <c r="H45" s="66">
        <v>36.03</v>
      </c>
      <c r="I45" s="66">
        <v>36.03</v>
      </c>
      <c r="J45" s="66">
        <v>36.03</v>
      </c>
      <c r="K45" s="103">
        <v>0.1</v>
      </c>
    </row>
    <row r="46" spans="2:11" s="51" customFormat="1" ht="28.5" customHeight="1" x14ac:dyDescent="0.25">
      <c r="B46" s="97"/>
      <c r="C46" s="109"/>
      <c r="D46" s="56" t="s">
        <v>71</v>
      </c>
      <c r="E46" s="100"/>
      <c r="F46" s="68">
        <v>3</v>
      </c>
      <c r="G46" s="66">
        <v>36.03</v>
      </c>
      <c r="H46" s="65"/>
      <c r="I46" s="66"/>
      <c r="J46" s="66"/>
      <c r="K46" s="104"/>
    </row>
    <row r="47" spans="2:11" s="51" customFormat="1" ht="25.5" x14ac:dyDescent="0.25">
      <c r="B47" s="97" t="s">
        <v>135</v>
      </c>
      <c r="C47" s="108" t="s">
        <v>124</v>
      </c>
      <c r="D47" s="56" t="s">
        <v>69</v>
      </c>
      <c r="E47" s="100" t="s">
        <v>152</v>
      </c>
      <c r="F47" s="68">
        <v>3</v>
      </c>
      <c r="G47" s="66"/>
      <c r="H47" s="66">
        <v>0.17</v>
      </c>
      <c r="I47" s="66">
        <v>0.17</v>
      </c>
      <c r="J47" s="66">
        <v>0.17</v>
      </c>
      <c r="K47" s="104"/>
    </row>
    <row r="48" spans="2:11" s="51" customFormat="1" ht="28.5" customHeight="1" x14ac:dyDescent="0.25">
      <c r="B48" s="97"/>
      <c r="C48" s="109"/>
      <c r="D48" s="56" t="s">
        <v>71</v>
      </c>
      <c r="E48" s="100"/>
      <c r="F48" s="68">
        <v>3</v>
      </c>
      <c r="G48" s="66">
        <v>0.17</v>
      </c>
      <c r="H48" s="65"/>
      <c r="I48" s="66"/>
      <c r="J48" s="66"/>
      <c r="K48" s="105"/>
    </row>
    <row r="49" spans="2:11" s="51" customFormat="1" ht="31.5" customHeight="1" x14ac:dyDescent="0.25">
      <c r="B49" s="103">
        <v>9</v>
      </c>
      <c r="C49" s="106" t="s">
        <v>136</v>
      </c>
      <c r="D49" s="56" t="s">
        <v>69</v>
      </c>
      <c r="E49" s="100" t="s">
        <v>74</v>
      </c>
      <c r="F49" s="68">
        <v>3</v>
      </c>
      <c r="G49" s="66"/>
      <c r="H49" s="66">
        <v>2</v>
      </c>
      <c r="I49" s="66">
        <v>2</v>
      </c>
      <c r="J49" s="66">
        <v>2</v>
      </c>
      <c r="K49" s="103">
        <v>0.1</v>
      </c>
    </row>
    <row r="50" spans="2:11" s="51" customFormat="1" ht="28.5" customHeight="1" x14ac:dyDescent="0.25">
      <c r="B50" s="105"/>
      <c r="C50" s="106"/>
      <c r="D50" s="56" t="s">
        <v>71</v>
      </c>
      <c r="E50" s="100"/>
      <c r="F50" s="68">
        <v>3</v>
      </c>
      <c r="G50" s="66">
        <v>2</v>
      </c>
      <c r="H50" s="65"/>
      <c r="I50" s="66"/>
      <c r="J50" s="66"/>
      <c r="K50" s="105"/>
    </row>
    <row r="51" spans="2:11" s="51" customFormat="1" ht="30" customHeight="1" x14ac:dyDescent="0.25">
      <c r="B51" s="68">
        <v>10</v>
      </c>
      <c r="C51" s="123" t="s">
        <v>139</v>
      </c>
      <c r="D51" s="124"/>
      <c r="E51" s="125"/>
      <c r="F51" s="68"/>
      <c r="G51" s="68"/>
      <c r="H51" s="68"/>
      <c r="I51" s="68"/>
      <c r="J51" s="68"/>
      <c r="K51" s="76"/>
    </row>
    <row r="52" spans="2:11" s="51" customFormat="1" ht="25.5" x14ac:dyDescent="0.25">
      <c r="B52" s="107" t="s">
        <v>137</v>
      </c>
      <c r="C52" s="108" t="s">
        <v>116</v>
      </c>
      <c r="D52" s="56" t="s">
        <v>69</v>
      </c>
      <c r="E52" s="97" t="s">
        <v>153</v>
      </c>
      <c r="F52" s="68">
        <v>3</v>
      </c>
      <c r="G52" s="66"/>
      <c r="H52" s="66">
        <v>30.71</v>
      </c>
      <c r="I52" s="66">
        <v>30.71</v>
      </c>
      <c r="J52" s="66">
        <v>30.71</v>
      </c>
      <c r="K52" s="103">
        <v>0.1</v>
      </c>
    </row>
    <row r="53" spans="2:11" s="51" customFormat="1" ht="28.5" customHeight="1" x14ac:dyDescent="0.25">
      <c r="B53" s="107"/>
      <c r="C53" s="109"/>
      <c r="D53" s="56" t="s">
        <v>71</v>
      </c>
      <c r="E53" s="97"/>
      <c r="F53" s="68">
        <v>3</v>
      </c>
      <c r="G53" s="66">
        <v>30.71</v>
      </c>
      <c r="H53" s="65"/>
      <c r="I53" s="66"/>
      <c r="J53" s="66"/>
      <c r="K53" s="104"/>
    </row>
    <row r="54" spans="2:11" s="51" customFormat="1" ht="25.5" x14ac:dyDescent="0.25">
      <c r="B54" s="97" t="s">
        <v>138</v>
      </c>
      <c r="C54" s="108" t="s">
        <v>124</v>
      </c>
      <c r="D54" s="56" t="s">
        <v>69</v>
      </c>
      <c r="E54" s="97" t="s">
        <v>152</v>
      </c>
      <c r="F54" s="68">
        <v>3</v>
      </c>
      <c r="G54" s="66"/>
      <c r="H54" s="66">
        <v>0.18</v>
      </c>
      <c r="I54" s="66">
        <v>0.18</v>
      </c>
      <c r="J54" s="66">
        <v>0.18</v>
      </c>
      <c r="K54" s="104"/>
    </row>
    <row r="55" spans="2:11" s="51" customFormat="1" ht="28.5" customHeight="1" x14ac:dyDescent="0.25">
      <c r="B55" s="97"/>
      <c r="C55" s="109"/>
      <c r="D55" s="56" t="s">
        <v>71</v>
      </c>
      <c r="E55" s="97"/>
      <c r="F55" s="68">
        <v>3</v>
      </c>
      <c r="G55" s="66">
        <v>0.18</v>
      </c>
      <c r="H55" s="65"/>
      <c r="I55" s="66"/>
      <c r="J55" s="66"/>
      <c r="K55" s="104"/>
    </row>
    <row r="56" spans="2:11" s="51" customFormat="1" ht="25.5" x14ac:dyDescent="0.25">
      <c r="B56" s="97" t="s">
        <v>140</v>
      </c>
      <c r="C56" s="108" t="s">
        <v>114</v>
      </c>
      <c r="D56" s="56" t="s">
        <v>69</v>
      </c>
      <c r="E56" s="100" t="s">
        <v>151</v>
      </c>
      <c r="F56" s="68">
        <v>3</v>
      </c>
      <c r="G56" s="66"/>
      <c r="H56" s="66">
        <v>40.15</v>
      </c>
      <c r="I56" s="66">
        <v>40.15</v>
      </c>
      <c r="J56" s="66">
        <v>40.15</v>
      </c>
      <c r="K56" s="104"/>
    </row>
    <row r="57" spans="2:11" s="51" customFormat="1" ht="28.5" customHeight="1" x14ac:dyDescent="0.25">
      <c r="B57" s="97"/>
      <c r="C57" s="109"/>
      <c r="D57" s="56" t="s">
        <v>71</v>
      </c>
      <c r="E57" s="100"/>
      <c r="F57" s="68">
        <v>3</v>
      </c>
      <c r="G57" s="66">
        <v>40.15</v>
      </c>
      <c r="H57" s="65"/>
      <c r="I57" s="66"/>
      <c r="J57" s="66"/>
      <c r="K57" s="104"/>
    </row>
    <row r="58" spans="2:11" s="51" customFormat="1" ht="25.5" x14ac:dyDescent="0.25">
      <c r="B58" s="97" t="s">
        <v>141</v>
      </c>
      <c r="C58" s="108" t="s">
        <v>113</v>
      </c>
      <c r="D58" s="56" t="s">
        <v>69</v>
      </c>
      <c r="E58" s="100" t="s">
        <v>151</v>
      </c>
      <c r="F58" s="68">
        <v>3</v>
      </c>
      <c r="G58" s="66"/>
      <c r="H58" s="66">
        <v>26.96</v>
      </c>
      <c r="I58" s="66">
        <v>26.96</v>
      </c>
      <c r="J58" s="66">
        <v>26.96</v>
      </c>
      <c r="K58" s="104"/>
    </row>
    <row r="59" spans="2:11" s="51" customFormat="1" ht="28.5" customHeight="1" x14ac:dyDescent="0.25">
      <c r="B59" s="97"/>
      <c r="C59" s="109"/>
      <c r="D59" s="56" t="s">
        <v>71</v>
      </c>
      <c r="E59" s="100"/>
      <c r="F59" s="68">
        <v>3</v>
      </c>
      <c r="G59" s="66">
        <v>26.96</v>
      </c>
      <c r="H59" s="65"/>
      <c r="I59" s="66"/>
      <c r="J59" s="66"/>
      <c r="K59" s="105"/>
    </row>
    <row r="60" spans="2:11" s="51" customFormat="1" ht="34.5" customHeight="1" x14ac:dyDescent="0.25">
      <c r="B60" s="97">
        <v>11</v>
      </c>
      <c r="C60" s="108" t="s">
        <v>149</v>
      </c>
      <c r="D60" s="56" t="s">
        <v>69</v>
      </c>
      <c r="E60" s="120" t="s">
        <v>161</v>
      </c>
      <c r="F60" s="77">
        <v>3</v>
      </c>
      <c r="G60" s="66"/>
      <c r="H60" s="91">
        <v>742.28</v>
      </c>
      <c r="I60" s="91">
        <v>742.28</v>
      </c>
      <c r="J60" s="92">
        <v>742.28</v>
      </c>
      <c r="K60" s="103">
        <v>0.1</v>
      </c>
    </row>
    <row r="61" spans="2:11" s="51" customFormat="1" ht="28.5" customHeight="1" x14ac:dyDescent="0.25">
      <c r="B61" s="97"/>
      <c r="C61" s="109"/>
      <c r="D61" s="56" t="s">
        <v>71</v>
      </c>
      <c r="E61" s="121"/>
      <c r="F61" s="77">
        <v>3</v>
      </c>
      <c r="G61" s="91">
        <v>742.28</v>
      </c>
      <c r="H61" s="66"/>
      <c r="I61" s="66"/>
      <c r="J61" s="66"/>
      <c r="K61" s="105"/>
    </row>
    <row r="62" spans="2:11" s="51" customFormat="1" ht="34.5" customHeight="1" x14ac:dyDescent="0.25">
      <c r="B62" s="97">
        <v>12</v>
      </c>
      <c r="C62" s="108" t="s">
        <v>145</v>
      </c>
      <c r="D62" s="56" t="s">
        <v>69</v>
      </c>
      <c r="E62" s="120" t="s">
        <v>150</v>
      </c>
      <c r="F62" s="77">
        <v>3</v>
      </c>
      <c r="G62" s="66"/>
      <c r="H62" s="91">
        <v>133.44</v>
      </c>
      <c r="I62" s="91">
        <v>133.44</v>
      </c>
      <c r="J62" s="91">
        <v>133.44</v>
      </c>
      <c r="K62" s="103">
        <v>0.1</v>
      </c>
    </row>
    <row r="63" spans="2:11" s="51" customFormat="1" ht="40.5" customHeight="1" x14ac:dyDescent="0.25">
      <c r="B63" s="97"/>
      <c r="C63" s="109"/>
      <c r="D63" s="56" t="s">
        <v>71</v>
      </c>
      <c r="E63" s="121"/>
      <c r="F63" s="77">
        <v>3</v>
      </c>
      <c r="G63" s="91">
        <v>133.44</v>
      </c>
      <c r="H63" s="66"/>
      <c r="I63" s="66"/>
      <c r="J63" s="66"/>
      <c r="K63" s="105"/>
    </row>
    <row r="64" spans="2:11" s="51" customFormat="1" ht="42.75" customHeight="1" x14ac:dyDescent="0.25">
      <c r="B64" s="97">
        <v>13</v>
      </c>
      <c r="C64" s="108" t="s">
        <v>146</v>
      </c>
      <c r="D64" s="56" t="s">
        <v>69</v>
      </c>
      <c r="E64" s="97" t="s">
        <v>150</v>
      </c>
      <c r="F64" s="77">
        <v>3</v>
      </c>
      <c r="G64" s="66"/>
      <c r="H64" s="66">
        <v>114.28</v>
      </c>
      <c r="I64" s="66">
        <v>114.28</v>
      </c>
      <c r="J64" s="65">
        <v>114.28</v>
      </c>
      <c r="K64" s="103">
        <v>0.1</v>
      </c>
    </row>
    <row r="65" spans="2:11" s="51" customFormat="1" ht="46.5" customHeight="1" x14ac:dyDescent="0.25">
      <c r="B65" s="97"/>
      <c r="C65" s="109"/>
      <c r="D65" s="56" t="s">
        <v>71</v>
      </c>
      <c r="E65" s="97"/>
      <c r="F65" s="77">
        <v>3</v>
      </c>
      <c r="G65" s="66">
        <v>114.28</v>
      </c>
      <c r="H65" s="66"/>
      <c r="I65" s="66"/>
      <c r="J65" s="66"/>
      <c r="K65" s="105"/>
    </row>
    <row r="66" spans="2:11" s="51" customFormat="1" ht="39.75" customHeight="1" x14ac:dyDescent="0.25">
      <c r="B66" s="97">
        <v>14</v>
      </c>
      <c r="C66" s="108" t="s">
        <v>154</v>
      </c>
      <c r="D66" s="56" t="s">
        <v>69</v>
      </c>
      <c r="E66" s="97" t="s">
        <v>74</v>
      </c>
      <c r="F66" s="77">
        <v>3</v>
      </c>
      <c r="G66" s="66" t="s">
        <v>164</v>
      </c>
      <c r="H66" s="66" t="s">
        <v>164</v>
      </c>
      <c r="I66" s="66" t="s">
        <v>164</v>
      </c>
      <c r="J66" s="65" t="s">
        <v>164</v>
      </c>
      <c r="K66" s="103">
        <v>0.1</v>
      </c>
    </row>
    <row r="67" spans="2:11" s="51" customFormat="1" ht="54" customHeight="1" x14ac:dyDescent="0.25">
      <c r="B67" s="97"/>
      <c r="C67" s="109"/>
      <c r="D67" s="56" t="s">
        <v>71</v>
      </c>
      <c r="E67" s="97"/>
      <c r="F67" s="77">
        <v>3</v>
      </c>
      <c r="G67" s="66" t="s">
        <v>164</v>
      </c>
      <c r="H67" s="66" t="s">
        <v>164</v>
      </c>
      <c r="I67" s="66" t="s">
        <v>164</v>
      </c>
      <c r="J67" s="66" t="s">
        <v>164</v>
      </c>
      <c r="K67" s="105"/>
    </row>
    <row r="68" spans="2:11" s="51" customFormat="1" ht="33" customHeight="1" x14ac:dyDescent="0.25">
      <c r="B68" s="97">
        <v>15</v>
      </c>
      <c r="C68" s="108" t="s">
        <v>147</v>
      </c>
      <c r="D68" s="56" t="s">
        <v>69</v>
      </c>
      <c r="E68" s="120" t="s">
        <v>74</v>
      </c>
      <c r="F68" s="77">
        <v>3</v>
      </c>
      <c r="G68" s="66"/>
      <c r="H68" s="66">
        <v>19.05</v>
      </c>
      <c r="I68" s="66">
        <v>19.05</v>
      </c>
      <c r="J68" s="66">
        <v>19.05</v>
      </c>
      <c r="K68" s="103">
        <v>0.1</v>
      </c>
    </row>
    <row r="69" spans="2:11" s="51" customFormat="1" ht="42" customHeight="1" x14ac:dyDescent="0.25">
      <c r="B69" s="97"/>
      <c r="C69" s="109"/>
      <c r="D69" s="56" t="s">
        <v>71</v>
      </c>
      <c r="E69" s="121"/>
      <c r="F69" s="77">
        <v>3</v>
      </c>
      <c r="G69" s="66">
        <v>19.05</v>
      </c>
      <c r="H69" s="66"/>
      <c r="I69" s="66"/>
      <c r="J69" s="66"/>
      <c r="K69" s="105"/>
    </row>
    <row r="70" spans="2:11" s="51" customFormat="1" ht="27" customHeight="1" x14ac:dyDescent="0.25">
      <c r="B70" s="97">
        <v>16</v>
      </c>
      <c r="C70" s="98" t="s">
        <v>148</v>
      </c>
      <c r="D70" s="56" t="s">
        <v>69</v>
      </c>
      <c r="E70" s="120" t="s">
        <v>74</v>
      </c>
      <c r="F70" s="77">
        <v>3</v>
      </c>
      <c r="G70" s="66"/>
      <c r="H70" s="93">
        <v>98.2</v>
      </c>
      <c r="I70" s="93">
        <v>98.2</v>
      </c>
      <c r="J70" s="94">
        <v>98.2</v>
      </c>
      <c r="K70" s="103">
        <v>0.1</v>
      </c>
    </row>
    <row r="71" spans="2:11" s="51" customFormat="1" ht="31.5" customHeight="1" x14ac:dyDescent="0.25">
      <c r="B71" s="97"/>
      <c r="C71" s="99"/>
      <c r="D71" s="56" t="s">
        <v>71</v>
      </c>
      <c r="E71" s="121"/>
      <c r="F71" s="77">
        <v>3</v>
      </c>
      <c r="G71" s="93">
        <v>98.2</v>
      </c>
      <c r="H71" s="66"/>
      <c r="I71" s="66"/>
      <c r="J71" s="66"/>
      <c r="K71" s="105"/>
    </row>
    <row r="72" spans="2:11" s="51" customFormat="1" ht="25.5" customHeight="1" x14ac:dyDescent="0.25">
      <c r="B72" s="103">
        <v>17</v>
      </c>
      <c r="C72" s="98" t="s">
        <v>73</v>
      </c>
      <c r="D72" s="56" t="s">
        <v>69</v>
      </c>
      <c r="E72" s="120" t="s">
        <v>70</v>
      </c>
      <c r="F72" s="77">
        <v>3</v>
      </c>
      <c r="G72" s="66"/>
      <c r="H72" s="66"/>
      <c r="I72" s="66"/>
      <c r="J72" s="65"/>
      <c r="K72" s="103">
        <v>0</v>
      </c>
    </row>
    <row r="73" spans="2:11" s="51" customFormat="1" ht="28.5" customHeight="1" x14ac:dyDescent="0.25">
      <c r="B73" s="105"/>
      <c r="C73" s="99"/>
      <c r="D73" s="56" t="s">
        <v>71</v>
      </c>
      <c r="E73" s="121"/>
      <c r="F73" s="77">
        <v>3</v>
      </c>
      <c r="G73" s="66">
        <v>0</v>
      </c>
      <c r="H73" s="66"/>
      <c r="I73" s="66"/>
      <c r="J73" s="66"/>
      <c r="K73" s="105"/>
    </row>
    <row r="74" spans="2:11" ht="25.5" x14ac:dyDescent="0.25">
      <c r="B74" s="97">
        <v>18</v>
      </c>
      <c r="C74" s="98" t="s">
        <v>91</v>
      </c>
      <c r="D74" s="56" t="s">
        <v>69</v>
      </c>
      <c r="E74" s="100" t="s">
        <v>74</v>
      </c>
      <c r="F74" s="55">
        <v>0</v>
      </c>
      <c r="G74" s="65"/>
      <c r="H74" s="66">
        <v>5</v>
      </c>
      <c r="I74" s="66"/>
      <c r="J74" s="65"/>
      <c r="K74" s="110">
        <v>0.5</v>
      </c>
    </row>
    <row r="75" spans="2:11" ht="29.25" customHeight="1" x14ac:dyDescent="0.25">
      <c r="B75" s="97"/>
      <c r="C75" s="99"/>
      <c r="D75" s="56" t="s">
        <v>71</v>
      </c>
      <c r="E75" s="100"/>
      <c r="F75" s="55">
        <v>0</v>
      </c>
      <c r="G75" s="65">
        <v>1</v>
      </c>
      <c r="H75" s="66"/>
      <c r="I75" s="66"/>
      <c r="J75" s="66"/>
      <c r="K75" s="111"/>
    </row>
    <row r="76" spans="2:11" ht="30.75" customHeight="1" x14ac:dyDescent="0.25">
      <c r="B76" s="97">
        <v>19</v>
      </c>
      <c r="C76" s="98" t="s">
        <v>97</v>
      </c>
      <c r="D76" s="56" t="s">
        <v>69</v>
      </c>
      <c r="E76" s="100" t="s">
        <v>74</v>
      </c>
      <c r="F76" s="55">
        <v>0</v>
      </c>
      <c r="G76" s="65"/>
      <c r="H76" s="66">
        <v>0</v>
      </c>
      <c r="I76" s="66">
        <v>1</v>
      </c>
      <c r="J76" s="65"/>
      <c r="K76" s="110">
        <v>0.5</v>
      </c>
    </row>
    <row r="77" spans="2:11" ht="30" customHeight="1" x14ac:dyDescent="0.25">
      <c r="B77" s="97"/>
      <c r="C77" s="99"/>
      <c r="D77" s="56" t="s">
        <v>71</v>
      </c>
      <c r="E77" s="100"/>
      <c r="F77" s="55">
        <v>0</v>
      </c>
      <c r="G77" s="65">
        <v>0</v>
      </c>
      <c r="H77" s="66"/>
      <c r="I77" s="66"/>
      <c r="J77" s="66"/>
      <c r="K77" s="111"/>
    </row>
    <row r="78" spans="2:11" ht="25.5" x14ac:dyDescent="0.25">
      <c r="B78" s="97">
        <v>20</v>
      </c>
      <c r="C78" s="98" t="s">
        <v>100</v>
      </c>
      <c r="D78" s="56" t="s">
        <v>69</v>
      </c>
      <c r="E78" s="100" t="s">
        <v>98</v>
      </c>
      <c r="F78" s="55">
        <v>25</v>
      </c>
      <c r="G78" s="65"/>
      <c r="H78" s="65"/>
      <c r="I78" s="65">
        <v>46019</v>
      </c>
      <c r="J78" s="65"/>
      <c r="K78" s="112">
        <f>'Общий свод'!F107/'Общий свод'!F9*100</f>
        <v>15.750071680910782</v>
      </c>
    </row>
    <row r="79" spans="2:11" ht="25.5" x14ac:dyDescent="0.25">
      <c r="B79" s="97"/>
      <c r="C79" s="99"/>
      <c r="D79" s="56" t="s">
        <v>71</v>
      </c>
      <c r="E79" s="100"/>
      <c r="F79" s="55">
        <v>25</v>
      </c>
      <c r="G79" s="65">
        <v>0</v>
      </c>
      <c r="H79" s="66"/>
      <c r="I79" s="66"/>
      <c r="J79" s="66"/>
      <c r="K79" s="113"/>
    </row>
    <row r="80" spans="2:11" ht="25.5" x14ac:dyDescent="0.25">
      <c r="B80" s="97">
        <v>21</v>
      </c>
      <c r="C80" s="98" t="s">
        <v>75</v>
      </c>
      <c r="D80" s="56" t="s">
        <v>69</v>
      </c>
      <c r="E80" s="100" t="s">
        <v>188</v>
      </c>
      <c r="F80" s="55">
        <v>4</v>
      </c>
      <c r="G80" s="65"/>
      <c r="H80" s="65">
        <v>4.8</v>
      </c>
      <c r="I80" s="94"/>
      <c r="J80" s="65"/>
      <c r="K80" s="112">
        <f>'Общий свод'!F34/'Общий свод'!F9*100-1</f>
        <v>29.771102465560286</v>
      </c>
    </row>
    <row r="81" spans="2:11" ht="27.75" customHeight="1" x14ac:dyDescent="0.25">
      <c r="B81" s="97"/>
      <c r="C81" s="99"/>
      <c r="D81" s="56" t="s">
        <v>71</v>
      </c>
      <c r="E81" s="100"/>
      <c r="F81" s="55">
        <v>0</v>
      </c>
      <c r="G81" s="65">
        <v>56.6</v>
      </c>
      <c r="H81" s="66"/>
      <c r="I81" s="66"/>
      <c r="J81" s="66"/>
      <c r="K81" s="113"/>
    </row>
    <row r="82" spans="2:11" ht="25.5" x14ac:dyDescent="0.25">
      <c r="B82" s="97">
        <v>22</v>
      </c>
      <c r="C82" s="98" t="s">
        <v>82</v>
      </c>
      <c r="D82" s="56" t="s">
        <v>69</v>
      </c>
      <c r="E82" s="100" t="s">
        <v>74</v>
      </c>
      <c r="F82" s="55">
        <v>1</v>
      </c>
      <c r="G82" s="65"/>
      <c r="H82" s="65">
        <v>87</v>
      </c>
      <c r="I82" s="65"/>
      <c r="J82" s="65"/>
      <c r="K82" s="112">
        <f>'Общий свод'!F42/'Общий свод'!F9*100</f>
        <v>9.0198260192499422</v>
      </c>
    </row>
    <row r="83" spans="2:11" ht="29.25" customHeight="1" x14ac:dyDescent="0.25">
      <c r="B83" s="97"/>
      <c r="C83" s="99"/>
      <c r="D83" s="56" t="s">
        <v>71</v>
      </c>
      <c r="E83" s="100"/>
      <c r="F83" s="55">
        <v>0.5</v>
      </c>
      <c r="G83" s="65">
        <v>85</v>
      </c>
      <c r="H83" s="65"/>
      <c r="I83" s="65"/>
      <c r="J83" s="65"/>
      <c r="K83" s="113"/>
    </row>
    <row r="84" spans="2:11" ht="26.25" customHeight="1" x14ac:dyDescent="0.25">
      <c r="B84" s="97">
        <v>23</v>
      </c>
      <c r="C84" s="98" t="s">
        <v>84</v>
      </c>
      <c r="D84" s="56" t="s">
        <v>69</v>
      </c>
      <c r="E84" s="100" t="s">
        <v>70</v>
      </c>
      <c r="F84" s="55">
        <v>50</v>
      </c>
      <c r="G84" s="65"/>
      <c r="H84" s="65"/>
      <c r="I84" s="65"/>
      <c r="J84" s="65"/>
      <c r="K84" s="112">
        <f>'Общий свод'!F46/'Общий свод'!F9*100</f>
        <v>9.7111193533198144</v>
      </c>
    </row>
    <row r="85" spans="2:11" ht="27.75" customHeight="1" x14ac:dyDescent="0.25">
      <c r="B85" s="97"/>
      <c r="C85" s="99"/>
      <c r="D85" s="56" t="s">
        <v>71</v>
      </c>
      <c r="E85" s="100"/>
      <c r="F85" s="55">
        <v>50</v>
      </c>
      <c r="G85" s="65">
        <v>284</v>
      </c>
      <c r="H85" s="66"/>
      <c r="I85" s="66"/>
      <c r="J85" s="66"/>
      <c r="K85" s="113"/>
    </row>
    <row r="86" spans="2:11" ht="32.25" customHeight="1" x14ac:dyDescent="0.25">
      <c r="B86" s="97">
        <v>24</v>
      </c>
      <c r="C86" s="98" t="s">
        <v>87</v>
      </c>
      <c r="D86" s="56" t="s">
        <v>69</v>
      </c>
      <c r="E86" s="100" t="s">
        <v>70</v>
      </c>
      <c r="F86" s="55">
        <v>0</v>
      </c>
      <c r="G86" s="66"/>
      <c r="H86" s="66"/>
      <c r="I86" s="66"/>
      <c r="J86" s="66"/>
      <c r="K86" s="101">
        <f>'Общий свод'!F20/'Общий свод'!F9*100</f>
        <v>0.27896369131700849</v>
      </c>
    </row>
    <row r="87" spans="2:11" ht="30.75" customHeight="1" x14ac:dyDescent="0.25">
      <c r="B87" s="97"/>
      <c r="C87" s="99"/>
      <c r="D87" s="56" t="s">
        <v>71</v>
      </c>
      <c r="E87" s="100"/>
      <c r="F87" s="55">
        <v>0</v>
      </c>
      <c r="G87" s="66">
        <v>63</v>
      </c>
      <c r="H87" s="66"/>
      <c r="I87" s="66"/>
      <c r="J87" s="66"/>
      <c r="K87" s="102"/>
    </row>
    <row r="88" spans="2:11" s="51" customFormat="1" ht="32.25" customHeight="1" x14ac:dyDescent="0.25">
      <c r="B88" s="97">
        <v>25</v>
      </c>
      <c r="C88" s="98" t="s">
        <v>198</v>
      </c>
      <c r="D88" s="56" t="s">
        <v>69</v>
      </c>
      <c r="E88" s="100" t="s">
        <v>70</v>
      </c>
      <c r="F88" s="95">
        <v>0</v>
      </c>
      <c r="G88" s="66"/>
      <c r="H88" s="66"/>
      <c r="I88" s="66"/>
      <c r="J88" s="66">
        <v>1</v>
      </c>
      <c r="K88" s="101">
        <f>'Общий свод'!F58/'Общий свод'!F9*100</f>
        <v>3.8402554733965184</v>
      </c>
    </row>
    <row r="89" spans="2:11" s="51" customFormat="1" ht="59.25" customHeight="1" x14ac:dyDescent="0.25">
      <c r="B89" s="97"/>
      <c r="C89" s="99"/>
      <c r="D89" s="56" t="s">
        <v>71</v>
      </c>
      <c r="E89" s="100"/>
      <c r="F89" s="95">
        <v>0</v>
      </c>
      <c r="G89" s="66"/>
      <c r="H89" s="66"/>
      <c r="I89" s="66"/>
      <c r="J89" s="66"/>
      <c r="K89" s="102"/>
    </row>
  </sheetData>
  <mergeCells count="153">
    <mergeCell ref="C15:E15"/>
    <mergeCell ref="C24:E24"/>
    <mergeCell ref="C33:E33"/>
    <mergeCell ref="K33:K41"/>
    <mergeCell ref="C44:E44"/>
    <mergeCell ref="C51:E51"/>
    <mergeCell ref="C34:C35"/>
    <mergeCell ref="E34:E35"/>
    <mergeCell ref="E27:E28"/>
    <mergeCell ref="E22:E23"/>
    <mergeCell ref="K66:K67"/>
    <mergeCell ref="B70:B71"/>
    <mergeCell ref="C70:C71"/>
    <mergeCell ref="E70:E71"/>
    <mergeCell ref="K70:K71"/>
    <mergeCell ref="B68:B69"/>
    <mergeCell ref="C68:C69"/>
    <mergeCell ref="E68:E69"/>
    <mergeCell ref="K68:K69"/>
    <mergeCell ref="K60:K61"/>
    <mergeCell ref="B62:B63"/>
    <mergeCell ref="C62:C63"/>
    <mergeCell ref="E62:E63"/>
    <mergeCell ref="K62:K63"/>
    <mergeCell ref="B34:B35"/>
    <mergeCell ref="B64:B65"/>
    <mergeCell ref="C64:C65"/>
    <mergeCell ref="E64:E65"/>
    <mergeCell ref="K64:K65"/>
    <mergeCell ref="K45:K48"/>
    <mergeCell ref="E56:E57"/>
    <mergeCell ref="B60:B61"/>
    <mergeCell ref="C60:C61"/>
    <mergeCell ref="E60:E61"/>
    <mergeCell ref="B86:B87"/>
    <mergeCell ref="C86:C87"/>
    <mergeCell ref="B45:B46"/>
    <mergeCell ref="C45:C46"/>
    <mergeCell ref="E45:E46"/>
    <mergeCell ref="B47:B48"/>
    <mergeCell ref="C47:C48"/>
    <mergeCell ref="E47:E48"/>
    <mergeCell ref="B58:B59"/>
    <mergeCell ref="C58:C59"/>
    <mergeCell ref="E58:E59"/>
    <mergeCell ref="B54:B55"/>
    <mergeCell ref="C54:C55"/>
    <mergeCell ref="E54:E55"/>
    <mergeCell ref="B56:B57"/>
    <mergeCell ref="C56:C57"/>
    <mergeCell ref="B66:B67"/>
    <mergeCell ref="C66:C67"/>
    <mergeCell ref="E66:E67"/>
    <mergeCell ref="K86:K87"/>
    <mergeCell ref="K84:K85"/>
    <mergeCell ref="E86:E87"/>
    <mergeCell ref="K9:K10"/>
    <mergeCell ref="K11:K12"/>
    <mergeCell ref="K76:K77"/>
    <mergeCell ref="B84:B85"/>
    <mergeCell ref="C84:C85"/>
    <mergeCell ref="E84:E85"/>
    <mergeCell ref="B11:B12"/>
    <mergeCell ref="C11:C12"/>
    <mergeCell ref="E11:E12"/>
    <mergeCell ref="B74:B75"/>
    <mergeCell ref="B72:B73"/>
    <mergeCell ref="C72:C73"/>
    <mergeCell ref="E72:E73"/>
    <mergeCell ref="K72:K73"/>
    <mergeCell ref="B25:B26"/>
    <mergeCell ref="C25:C26"/>
    <mergeCell ref="E25:E26"/>
    <mergeCell ref="B27:B28"/>
    <mergeCell ref="C27:C28"/>
    <mergeCell ref="E20:E21"/>
    <mergeCell ref="C22:C23"/>
    <mergeCell ref="F1:K1"/>
    <mergeCell ref="D3:F3"/>
    <mergeCell ref="B4:K4"/>
    <mergeCell ref="C6:D7"/>
    <mergeCell ref="B6:B7"/>
    <mergeCell ref="E6:E7"/>
    <mergeCell ref="K6:K7"/>
    <mergeCell ref="F6:J6"/>
    <mergeCell ref="C8:D8"/>
    <mergeCell ref="K13:K14"/>
    <mergeCell ref="K16:K23"/>
    <mergeCell ref="E78:E79"/>
    <mergeCell ref="B76:B77"/>
    <mergeCell ref="C76:C77"/>
    <mergeCell ref="C74:C75"/>
    <mergeCell ref="E74:E75"/>
    <mergeCell ref="E76:E77"/>
    <mergeCell ref="B9:B10"/>
    <mergeCell ref="C9:C10"/>
    <mergeCell ref="E9:E10"/>
    <mergeCell ref="B31:B32"/>
    <mergeCell ref="E31:E32"/>
    <mergeCell ref="B13:B14"/>
    <mergeCell ref="C13:C14"/>
    <mergeCell ref="E13:E14"/>
    <mergeCell ref="B16:B17"/>
    <mergeCell ref="C16:C17"/>
    <mergeCell ref="E16:E17"/>
    <mergeCell ref="B18:B19"/>
    <mergeCell ref="C18:C19"/>
    <mergeCell ref="E18:E19"/>
    <mergeCell ref="B22:B23"/>
    <mergeCell ref="C31:C32"/>
    <mergeCell ref="B20:B21"/>
    <mergeCell ref="C20:C21"/>
    <mergeCell ref="B40:B41"/>
    <mergeCell ref="C40:C41"/>
    <mergeCell ref="E40:E41"/>
    <mergeCell ref="B42:B43"/>
    <mergeCell ref="C42:C43"/>
    <mergeCell ref="E42:E43"/>
    <mergeCell ref="K42:K43"/>
    <mergeCell ref="E36:E37"/>
    <mergeCell ref="B38:B39"/>
    <mergeCell ref="C38:C39"/>
    <mergeCell ref="E38:E39"/>
    <mergeCell ref="B29:B30"/>
    <mergeCell ref="C29:C30"/>
    <mergeCell ref="E29:E30"/>
    <mergeCell ref="B36:B37"/>
    <mergeCell ref="C36:C37"/>
    <mergeCell ref="K24:K32"/>
    <mergeCell ref="B88:B89"/>
    <mergeCell ref="C88:C89"/>
    <mergeCell ref="E88:E89"/>
    <mergeCell ref="K88:K89"/>
    <mergeCell ref="K52:K59"/>
    <mergeCell ref="B49:B50"/>
    <mergeCell ref="C49:C50"/>
    <mergeCell ref="E49:E50"/>
    <mergeCell ref="K49:K50"/>
    <mergeCell ref="B52:B53"/>
    <mergeCell ref="C52:C53"/>
    <mergeCell ref="E52:E53"/>
    <mergeCell ref="K74:K75"/>
    <mergeCell ref="B82:B83"/>
    <mergeCell ref="C82:C83"/>
    <mergeCell ref="E82:E83"/>
    <mergeCell ref="K82:K83"/>
    <mergeCell ref="K78:K79"/>
    <mergeCell ref="K80:K81"/>
    <mergeCell ref="B80:B81"/>
    <mergeCell ref="C80:C81"/>
    <mergeCell ref="E80:E81"/>
    <mergeCell ref="B78:B79"/>
    <mergeCell ref="C78:C79"/>
  </mergeCells>
  <pageMargins left="0" right="0" top="0" bottom="0" header="0" footer="0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view="pageBreakPreview" zoomScale="110" zoomScaleNormal="100" zoomScaleSheetLayoutView="110" workbookViewId="0">
      <selection activeCell="E29" sqref="E29"/>
    </sheetView>
  </sheetViews>
  <sheetFormatPr defaultRowHeight="15" x14ac:dyDescent="0.25"/>
  <cols>
    <col min="1" max="1" width="4" style="57" customWidth="1"/>
    <col min="2" max="2" width="6.42578125" style="58" customWidth="1"/>
    <col min="3" max="3" width="32" style="57" customWidth="1"/>
    <col min="4" max="4" width="11.85546875" style="57" customWidth="1"/>
    <col min="5" max="5" width="43" style="57" customWidth="1"/>
    <col min="6" max="16384" width="9.140625" style="57"/>
  </cols>
  <sheetData>
    <row r="1" spans="2:5" x14ac:dyDescent="0.25">
      <c r="E1" s="52" t="s">
        <v>95</v>
      </c>
    </row>
    <row r="3" spans="2:5" ht="64.5" customHeight="1" x14ac:dyDescent="0.25">
      <c r="B3" s="126" t="s">
        <v>96</v>
      </c>
      <c r="C3" s="126"/>
      <c r="D3" s="126"/>
      <c r="E3" s="126"/>
    </row>
    <row r="4" spans="2:5" ht="15.75" thickBot="1" x14ac:dyDescent="0.3"/>
    <row r="5" spans="2:5" ht="30.75" thickBot="1" x14ac:dyDescent="0.3">
      <c r="B5" s="59" t="s">
        <v>76</v>
      </c>
      <c r="C5" s="60" t="s">
        <v>77</v>
      </c>
      <c r="D5" s="61" t="s">
        <v>78</v>
      </c>
      <c r="E5" s="60" t="s">
        <v>79</v>
      </c>
    </row>
    <row r="6" spans="2:5" ht="60.75" thickBot="1" x14ac:dyDescent="0.3">
      <c r="B6" s="62">
        <v>1</v>
      </c>
      <c r="C6" s="63" t="s">
        <v>110</v>
      </c>
      <c r="D6" s="64" t="s">
        <v>70</v>
      </c>
      <c r="E6" s="63" t="s">
        <v>111</v>
      </c>
    </row>
    <row r="7" spans="2:5" ht="60.75" customHeight="1" thickBot="1" x14ac:dyDescent="0.3">
      <c r="B7" s="62">
        <v>2</v>
      </c>
      <c r="C7" s="63" t="s">
        <v>72</v>
      </c>
      <c r="D7" s="64" t="s">
        <v>85</v>
      </c>
      <c r="E7" s="63" t="s">
        <v>88</v>
      </c>
    </row>
    <row r="8" spans="2:5" ht="60.75" thickBot="1" x14ac:dyDescent="0.3">
      <c r="B8" s="62">
        <v>3</v>
      </c>
      <c r="C8" s="63" t="s">
        <v>143</v>
      </c>
      <c r="D8" s="64" t="s">
        <v>85</v>
      </c>
      <c r="E8" s="63" t="s">
        <v>144</v>
      </c>
    </row>
    <row r="9" spans="2:5" ht="74.25" customHeight="1" thickBot="1" x14ac:dyDescent="0.3">
      <c r="B9" s="62">
        <v>4</v>
      </c>
      <c r="C9" s="63" t="s">
        <v>121</v>
      </c>
      <c r="D9" s="64" t="s">
        <v>74</v>
      </c>
      <c r="E9" s="63" t="s">
        <v>166</v>
      </c>
    </row>
    <row r="10" spans="2:5" ht="76.5" customHeight="1" thickBot="1" x14ac:dyDescent="0.3">
      <c r="B10" s="62">
        <v>5</v>
      </c>
      <c r="C10" s="63" t="s">
        <v>112</v>
      </c>
      <c r="D10" s="64" t="s">
        <v>74</v>
      </c>
      <c r="E10" s="63" t="s">
        <v>167</v>
      </c>
    </row>
    <row r="11" spans="2:5" ht="60.75" customHeight="1" thickBot="1" x14ac:dyDescent="0.3">
      <c r="B11" s="62">
        <v>6</v>
      </c>
      <c r="C11" s="63" t="s">
        <v>158</v>
      </c>
      <c r="D11" s="64" t="s">
        <v>74</v>
      </c>
      <c r="E11" s="63" t="s">
        <v>157</v>
      </c>
    </row>
    <row r="12" spans="2:5" ht="88.5" customHeight="1" thickBot="1" x14ac:dyDescent="0.3">
      <c r="B12" s="62">
        <v>7</v>
      </c>
      <c r="C12" s="63" t="s">
        <v>155</v>
      </c>
      <c r="D12" s="64" t="s">
        <v>74</v>
      </c>
      <c r="E12" s="63" t="s">
        <v>168</v>
      </c>
    </row>
    <row r="13" spans="2:5" ht="60.75" thickBot="1" x14ac:dyDescent="0.3">
      <c r="B13" s="62">
        <v>8</v>
      </c>
      <c r="C13" s="63" t="s">
        <v>125</v>
      </c>
      <c r="D13" s="64" t="s">
        <v>159</v>
      </c>
      <c r="E13" s="63" t="s">
        <v>157</v>
      </c>
    </row>
    <row r="14" spans="2:5" ht="45.75" thickBot="1" x14ac:dyDescent="0.3">
      <c r="B14" s="62">
        <v>9</v>
      </c>
      <c r="C14" s="63" t="s">
        <v>136</v>
      </c>
      <c r="D14" s="64" t="s">
        <v>74</v>
      </c>
      <c r="E14" s="63" t="s">
        <v>156</v>
      </c>
    </row>
    <row r="15" spans="2:5" ht="60.75" thickBot="1" x14ac:dyDescent="0.3">
      <c r="B15" s="62">
        <v>10</v>
      </c>
      <c r="C15" s="63" t="s">
        <v>139</v>
      </c>
      <c r="D15" s="64" t="s">
        <v>160</v>
      </c>
      <c r="E15" s="63" t="s">
        <v>157</v>
      </c>
    </row>
    <row r="16" spans="2:5" ht="60.75" thickBot="1" x14ac:dyDescent="0.3">
      <c r="B16" s="62">
        <v>11</v>
      </c>
      <c r="C16" s="63" t="s">
        <v>149</v>
      </c>
      <c r="D16" s="64" t="s">
        <v>161</v>
      </c>
      <c r="E16" s="63" t="s">
        <v>165</v>
      </c>
    </row>
    <row r="17" spans="2:5" ht="75.75" thickBot="1" x14ac:dyDescent="0.3">
      <c r="B17" s="62">
        <v>12</v>
      </c>
      <c r="C17" s="63" t="s">
        <v>145</v>
      </c>
      <c r="D17" s="64" t="s">
        <v>150</v>
      </c>
      <c r="E17" s="63" t="s">
        <v>165</v>
      </c>
    </row>
    <row r="18" spans="2:5" ht="75" customHeight="1" thickBot="1" x14ac:dyDescent="0.3">
      <c r="B18" s="62">
        <v>13</v>
      </c>
      <c r="C18" s="63" t="s">
        <v>146</v>
      </c>
      <c r="D18" s="64" t="s">
        <v>150</v>
      </c>
      <c r="E18" s="63" t="s">
        <v>165</v>
      </c>
    </row>
    <row r="19" spans="2:5" ht="90.75" thickBot="1" x14ac:dyDescent="0.3">
      <c r="B19" s="62">
        <v>14</v>
      </c>
      <c r="C19" s="63" t="s">
        <v>154</v>
      </c>
      <c r="D19" s="64" t="s">
        <v>74</v>
      </c>
      <c r="E19" s="63" t="s">
        <v>165</v>
      </c>
    </row>
    <row r="20" spans="2:5" ht="62.25" customHeight="1" thickBot="1" x14ac:dyDescent="0.3">
      <c r="B20" s="62">
        <v>15</v>
      </c>
      <c r="C20" s="63" t="s">
        <v>147</v>
      </c>
      <c r="D20" s="64" t="s">
        <v>74</v>
      </c>
      <c r="E20" s="63" t="s">
        <v>165</v>
      </c>
    </row>
    <row r="21" spans="2:5" ht="60" customHeight="1" thickBot="1" x14ac:dyDescent="0.3">
      <c r="B21" s="62">
        <v>16</v>
      </c>
      <c r="C21" s="63" t="s">
        <v>148</v>
      </c>
      <c r="D21" s="64" t="s">
        <v>74</v>
      </c>
      <c r="E21" s="63" t="s">
        <v>156</v>
      </c>
    </row>
    <row r="22" spans="2:5" ht="47.25" customHeight="1" thickBot="1" x14ac:dyDescent="0.3">
      <c r="B22" s="62">
        <v>17</v>
      </c>
      <c r="C22" s="63" t="s">
        <v>89</v>
      </c>
      <c r="D22" s="64" t="s">
        <v>70</v>
      </c>
      <c r="E22" s="63" t="s">
        <v>90</v>
      </c>
    </row>
    <row r="23" spans="2:5" ht="47.25" customHeight="1" thickBot="1" x14ac:dyDescent="0.3">
      <c r="B23" s="62">
        <v>18</v>
      </c>
      <c r="C23" s="63" t="s">
        <v>91</v>
      </c>
      <c r="D23" s="64" t="s">
        <v>70</v>
      </c>
      <c r="E23" s="63" t="s">
        <v>92</v>
      </c>
    </row>
    <row r="24" spans="2:5" ht="90.75" thickBot="1" x14ac:dyDescent="0.3">
      <c r="B24" s="62">
        <v>19</v>
      </c>
      <c r="C24" s="63" t="s">
        <v>93</v>
      </c>
      <c r="D24" s="64" t="s">
        <v>70</v>
      </c>
      <c r="E24" s="63" t="s">
        <v>94</v>
      </c>
    </row>
    <row r="25" spans="2:5" ht="46.5" customHeight="1" thickBot="1" x14ac:dyDescent="0.3">
      <c r="B25" s="62">
        <v>20</v>
      </c>
      <c r="C25" s="63" t="s">
        <v>100</v>
      </c>
      <c r="D25" s="64" t="s">
        <v>98</v>
      </c>
      <c r="E25" s="63" t="s">
        <v>99</v>
      </c>
    </row>
    <row r="26" spans="2:5" ht="33.75" customHeight="1" thickBot="1" x14ac:dyDescent="0.3">
      <c r="B26" s="62">
        <v>21</v>
      </c>
      <c r="C26" s="63" t="s">
        <v>75</v>
      </c>
      <c r="D26" s="64" t="s">
        <v>80</v>
      </c>
      <c r="E26" s="63" t="s">
        <v>81</v>
      </c>
    </row>
    <row r="27" spans="2:5" ht="60.75" thickBot="1" x14ac:dyDescent="0.3">
      <c r="B27" s="62">
        <v>22</v>
      </c>
      <c r="C27" s="63" t="s">
        <v>82</v>
      </c>
      <c r="D27" s="64" t="s">
        <v>74</v>
      </c>
      <c r="E27" s="63" t="s">
        <v>83</v>
      </c>
    </row>
    <row r="28" spans="2:5" ht="44.25" customHeight="1" thickBot="1" x14ac:dyDescent="0.3">
      <c r="B28" s="62">
        <v>23</v>
      </c>
      <c r="C28" s="63" t="s">
        <v>102</v>
      </c>
      <c r="D28" s="64" t="s">
        <v>85</v>
      </c>
      <c r="E28" s="63" t="s">
        <v>86</v>
      </c>
    </row>
    <row r="29" spans="2:5" ht="62.25" customHeight="1" thickBot="1" x14ac:dyDescent="0.3">
      <c r="B29" s="62">
        <v>24</v>
      </c>
      <c r="C29" s="63" t="s">
        <v>87</v>
      </c>
      <c r="D29" s="64" t="s">
        <v>85</v>
      </c>
      <c r="E29" s="63" t="s">
        <v>86</v>
      </c>
    </row>
    <row r="30" spans="2:5" ht="62.25" customHeight="1" thickBot="1" x14ac:dyDescent="0.3">
      <c r="B30" s="62">
        <v>25</v>
      </c>
      <c r="C30" s="63" t="s">
        <v>198</v>
      </c>
      <c r="D30" s="64" t="s">
        <v>85</v>
      </c>
      <c r="E30" s="63" t="s">
        <v>199</v>
      </c>
    </row>
  </sheetData>
  <mergeCells count="1">
    <mergeCell ref="B3:E3"/>
  </mergeCells>
  <pageMargins left="0" right="0" top="0" bottom="0" header="0" footer="0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4"/>
  <sheetViews>
    <sheetView view="pageBreakPreview" zoomScale="110" zoomScaleNormal="100" zoomScaleSheetLayoutView="110" workbookViewId="0">
      <selection activeCell="E99" sqref="E99:E102"/>
    </sheetView>
  </sheetViews>
  <sheetFormatPr defaultRowHeight="15" x14ac:dyDescent="0.25"/>
  <cols>
    <col min="1" max="1" width="4.140625" customWidth="1"/>
    <col min="2" max="2" width="6.5703125" customWidth="1"/>
    <col min="3" max="3" width="54.42578125" customWidth="1"/>
    <col min="4" max="4" width="19.7109375" customWidth="1"/>
    <col min="5" max="5" width="10.28515625" customWidth="1"/>
    <col min="6" max="7" width="10.5703125" customWidth="1"/>
    <col min="11" max="11" width="17.42578125" customWidth="1"/>
  </cols>
  <sheetData>
    <row r="1" spans="2:11" ht="9" customHeight="1" x14ac:dyDescent="0.25"/>
    <row r="2" spans="2:11" ht="16.5" x14ac:dyDescent="0.25">
      <c r="C2" s="5"/>
      <c r="D2" s="5"/>
      <c r="E2" s="5"/>
      <c r="F2" s="163" t="s">
        <v>58</v>
      </c>
      <c r="G2" s="163"/>
      <c r="H2" s="163"/>
      <c r="I2" s="163"/>
      <c r="J2" s="163"/>
      <c r="K2" s="163"/>
    </row>
    <row r="3" spans="2:11" ht="11.25" customHeight="1" x14ac:dyDescent="0.25">
      <c r="C3" s="1"/>
      <c r="D3" s="1"/>
    </row>
    <row r="4" spans="2:11" ht="42.75" customHeight="1" x14ac:dyDescent="0.25">
      <c r="B4" s="170" t="s">
        <v>104</v>
      </c>
      <c r="C4" s="170"/>
      <c r="D4" s="170"/>
      <c r="E4" s="170"/>
      <c r="F4" s="170"/>
      <c r="G4" s="170"/>
      <c r="H4" s="170"/>
      <c r="I4" s="170"/>
      <c r="J4" s="170"/>
      <c r="K4" s="170"/>
    </row>
    <row r="5" spans="2:11" ht="19.5" thickBot="1" x14ac:dyDescent="0.3">
      <c r="C5" s="1"/>
      <c r="D5" s="1"/>
    </row>
    <row r="6" spans="2:11" ht="29.25" customHeight="1" thickBot="1" x14ac:dyDescent="0.3">
      <c r="B6" s="142" t="s">
        <v>8</v>
      </c>
      <c r="C6" s="142" t="s">
        <v>192</v>
      </c>
      <c r="D6" s="37"/>
      <c r="E6" s="142" t="s">
        <v>0</v>
      </c>
      <c r="F6" s="142" t="s">
        <v>36</v>
      </c>
      <c r="G6" s="174" t="s">
        <v>1</v>
      </c>
      <c r="H6" s="175"/>
      <c r="I6" s="175"/>
      <c r="J6" s="176"/>
      <c r="K6" s="142" t="s">
        <v>35</v>
      </c>
    </row>
    <row r="7" spans="2:11" ht="28.5" customHeight="1" thickBot="1" x14ac:dyDescent="0.3">
      <c r="B7" s="144"/>
      <c r="C7" s="144"/>
      <c r="D7" s="38"/>
      <c r="E7" s="144"/>
      <c r="F7" s="144"/>
      <c r="G7" s="2">
        <v>2022</v>
      </c>
      <c r="H7" s="2">
        <v>2023</v>
      </c>
      <c r="I7" s="2">
        <v>2024</v>
      </c>
      <c r="J7" s="2">
        <v>2025</v>
      </c>
      <c r="K7" s="144"/>
    </row>
    <row r="8" spans="2:11" ht="15.75" thickBot="1" x14ac:dyDescent="0.3">
      <c r="B8" s="3">
        <v>1</v>
      </c>
      <c r="C8" s="3">
        <v>2</v>
      </c>
      <c r="D8" s="36"/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2:11" ht="15.75" customHeight="1" thickBot="1" x14ac:dyDescent="0.3">
      <c r="B9" s="150"/>
      <c r="C9" s="180" t="s">
        <v>4</v>
      </c>
      <c r="D9" s="46" t="s">
        <v>52</v>
      </c>
      <c r="E9" s="150" t="s">
        <v>56</v>
      </c>
      <c r="F9" s="70">
        <f>SUM(G9:J9)</f>
        <v>76031.399999999994</v>
      </c>
      <c r="G9" s="70">
        <f>SUM(G10:G13)</f>
        <v>41609.5</v>
      </c>
      <c r="H9" s="70">
        <f t="shared" ref="H9:J9" si="0">SUM(H10:H13)</f>
        <v>5776.5</v>
      </c>
      <c r="I9" s="70">
        <f t="shared" si="0"/>
        <v>14960.6</v>
      </c>
      <c r="J9" s="70">
        <f t="shared" si="0"/>
        <v>13684.8</v>
      </c>
      <c r="K9" s="171" t="s">
        <v>5</v>
      </c>
    </row>
    <row r="10" spans="2:11" ht="15.75" customHeight="1" thickBot="1" x14ac:dyDescent="0.3">
      <c r="B10" s="151"/>
      <c r="C10" s="181"/>
      <c r="D10" s="39" t="s">
        <v>53</v>
      </c>
      <c r="E10" s="151"/>
      <c r="F10" s="70">
        <f>SUM(G10:J10)</f>
        <v>37024.400000000001</v>
      </c>
      <c r="G10" s="70">
        <f>G64+G16</f>
        <v>7663.5</v>
      </c>
      <c r="H10" s="70">
        <f t="shared" ref="H10:J10" si="1">H64+H16</f>
        <v>3430.8999999999996</v>
      </c>
      <c r="I10" s="70">
        <f t="shared" si="1"/>
        <v>14960.6</v>
      </c>
      <c r="J10" s="70">
        <f t="shared" si="1"/>
        <v>10969.4</v>
      </c>
      <c r="K10" s="172"/>
    </row>
    <row r="11" spans="2:11" ht="15.75" thickBot="1" x14ac:dyDescent="0.3">
      <c r="B11" s="151"/>
      <c r="C11" s="181"/>
      <c r="D11" s="46" t="s">
        <v>54</v>
      </c>
      <c r="E11" s="151"/>
      <c r="F11" s="70">
        <f t="shared" ref="F11:F13" si="2">SUM(G11:J11)</f>
        <v>0</v>
      </c>
      <c r="G11" s="70">
        <f t="shared" ref="G11:J11" si="3">G65+G17</f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172"/>
    </row>
    <row r="12" spans="2:11" s="51" customFormat="1" ht="16.5" customHeight="1" thickBot="1" x14ac:dyDescent="0.3">
      <c r="B12" s="151"/>
      <c r="C12" s="181"/>
      <c r="D12" s="82" t="s">
        <v>178</v>
      </c>
      <c r="E12" s="151"/>
      <c r="F12" s="70">
        <f>G12+H12+I12+J12</f>
        <v>130.69999999999999</v>
      </c>
      <c r="G12" s="70">
        <f>G18</f>
        <v>130.69999999999999</v>
      </c>
      <c r="H12" s="70">
        <f t="shared" ref="H12:J12" si="4">H66</f>
        <v>0</v>
      </c>
      <c r="I12" s="70">
        <f t="shared" si="4"/>
        <v>0</v>
      </c>
      <c r="J12" s="70">
        <f t="shared" si="4"/>
        <v>0</v>
      </c>
      <c r="K12" s="172"/>
    </row>
    <row r="13" spans="2:11" ht="18" customHeight="1" thickBot="1" x14ac:dyDescent="0.3">
      <c r="B13" s="152"/>
      <c r="C13" s="182"/>
      <c r="D13" s="40" t="s">
        <v>55</v>
      </c>
      <c r="E13" s="152"/>
      <c r="F13" s="70">
        <f t="shared" si="2"/>
        <v>38876.300000000003</v>
      </c>
      <c r="G13" s="70">
        <f>G19+G66</f>
        <v>33815.300000000003</v>
      </c>
      <c r="H13" s="70">
        <f t="shared" ref="H13:J13" si="5">H19+H66</f>
        <v>2345.6</v>
      </c>
      <c r="I13" s="70">
        <f t="shared" si="5"/>
        <v>0</v>
      </c>
      <c r="J13" s="70">
        <f t="shared" si="5"/>
        <v>2715.4</v>
      </c>
      <c r="K13" s="173"/>
    </row>
    <row r="14" spans="2:11" s="51" customFormat="1" ht="15.75" customHeight="1" thickBot="1" x14ac:dyDescent="0.3">
      <c r="B14" s="177" t="s">
        <v>172</v>
      </c>
      <c r="C14" s="178"/>
      <c r="D14" s="178"/>
      <c r="E14" s="178"/>
      <c r="F14" s="178"/>
      <c r="G14" s="178"/>
      <c r="H14" s="178"/>
      <c r="I14" s="178"/>
      <c r="J14" s="178"/>
      <c r="K14" s="179"/>
    </row>
    <row r="15" spans="2:11" s="51" customFormat="1" ht="15.75" thickBot="1" x14ac:dyDescent="0.3">
      <c r="B15" s="164"/>
      <c r="C15" s="167" t="s">
        <v>173</v>
      </c>
      <c r="D15" s="41" t="s">
        <v>52</v>
      </c>
      <c r="E15" s="150" t="s">
        <v>56</v>
      </c>
      <c r="F15" s="70">
        <f>SUM(G15:J15)</f>
        <v>40769</v>
      </c>
      <c r="G15" s="70">
        <f>SUM(G16:G19)</f>
        <v>32640.100000000002</v>
      </c>
      <c r="H15" s="70">
        <f t="shared" ref="H15:J15" si="6">SUM(H16:H19)</f>
        <v>4606.2</v>
      </c>
      <c r="I15" s="70">
        <f t="shared" si="6"/>
        <v>352.2</v>
      </c>
      <c r="J15" s="70">
        <f t="shared" si="6"/>
        <v>3170.5</v>
      </c>
      <c r="K15" s="151"/>
    </row>
    <row r="16" spans="2:11" s="51" customFormat="1" ht="15.75" thickBot="1" x14ac:dyDescent="0.3">
      <c r="B16" s="165"/>
      <c r="C16" s="167"/>
      <c r="D16" s="47" t="s">
        <v>53</v>
      </c>
      <c r="E16" s="151"/>
      <c r="F16" s="70">
        <f t="shared" ref="F16:F19" si="7">SUM(G16:J16)</f>
        <v>8046.2</v>
      </c>
      <c r="G16" s="70">
        <f>G21+G31+G39</f>
        <v>4978.3</v>
      </c>
      <c r="H16" s="70">
        <f t="shared" ref="H16:I16" si="8">H21+H31+H39</f>
        <v>2260.6</v>
      </c>
      <c r="I16" s="70">
        <f t="shared" si="8"/>
        <v>352.2</v>
      </c>
      <c r="J16" s="70">
        <f>J21+J31+J39+J55</f>
        <v>455.1</v>
      </c>
      <c r="K16" s="151"/>
    </row>
    <row r="17" spans="2:11" s="51" customFormat="1" ht="15.75" thickBot="1" x14ac:dyDescent="0.3">
      <c r="B17" s="165"/>
      <c r="C17" s="167"/>
      <c r="D17" s="41" t="s">
        <v>54</v>
      </c>
      <c r="E17" s="151"/>
      <c r="F17" s="70">
        <f t="shared" si="7"/>
        <v>0</v>
      </c>
      <c r="G17" s="70">
        <f t="shared" ref="G17" si="9">G22+G32+G40</f>
        <v>0</v>
      </c>
      <c r="H17" s="70">
        <f t="shared" ref="H17:I17" si="10">H22+H32+H40</f>
        <v>0</v>
      </c>
      <c r="I17" s="70">
        <f t="shared" si="10"/>
        <v>0</v>
      </c>
      <c r="J17" s="70">
        <f t="shared" ref="J17" si="11">J22+J32+J40+J56</f>
        <v>0</v>
      </c>
      <c r="K17" s="151"/>
    </row>
    <row r="18" spans="2:11" s="51" customFormat="1" ht="15.75" thickBot="1" x14ac:dyDescent="0.3">
      <c r="B18" s="165"/>
      <c r="C18" s="167"/>
      <c r="D18" s="83" t="s">
        <v>178</v>
      </c>
      <c r="E18" s="151"/>
      <c r="F18" s="70">
        <f t="shared" si="7"/>
        <v>130.69999999999999</v>
      </c>
      <c r="G18" s="70">
        <f>G23</f>
        <v>130.69999999999999</v>
      </c>
      <c r="H18" s="70">
        <f t="shared" ref="H18:I18" si="12">H23</f>
        <v>0</v>
      </c>
      <c r="I18" s="70">
        <f t="shared" si="12"/>
        <v>0</v>
      </c>
      <c r="J18" s="70">
        <f>J23</f>
        <v>0</v>
      </c>
      <c r="K18" s="151"/>
    </row>
    <row r="19" spans="2:11" s="51" customFormat="1" ht="15.75" thickBot="1" x14ac:dyDescent="0.3">
      <c r="B19" s="166"/>
      <c r="C19" s="168"/>
      <c r="D19" s="47" t="s">
        <v>55</v>
      </c>
      <c r="E19" s="152"/>
      <c r="F19" s="70">
        <f t="shared" si="7"/>
        <v>32592.100000000002</v>
      </c>
      <c r="G19" s="70">
        <f>G24+G33+G41</f>
        <v>27531.100000000002</v>
      </c>
      <c r="H19" s="70">
        <f t="shared" ref="H19:I19" si="13">H24+H33+H41</f>
        <v>2345.6</v>
      </c>
      <c r="I19" s="70">
        <f t="shared" si="13"/>
        <v>0</v>
      </c>
      <c r="J19" s="70">
        <f>J24+J33+J41+J57</f>
        <v>2715.4</v>
      </c>
      <c r="K19" s="169"/>
    </row>
    <row r="20" spans="2:11" s="51" customFormat="1" ht="15.75" thickBot="1" x14ac:dyDescent="0.3">
      <c r="B20" s="156" t="s">
        <v>10</v>
      </c>
      <c r="C20" s="134" t="s">
        <v>174</v>
      </c>
      <c r="D20" s="42" t="s">
        <v>52</v>
      </c>
      <c r="E20" s="136">
        <v>2022</v>
      </c>
      <c r="F20" s="71">
        <f>SUM(G20:J20)</f>
        <v>212.1</v>
      </c>
      <c r="G20" s="71">
        <f t="shared" ref="G20:H24" si="14">G25</f>
        <v>212.1</v>
      </c>
      <c r="H20" s="71">
        <f t="shared" si="14"/>
        <v>0</v>
      </c>
      <c r="I20" s="71">
        <f t="shared" ref="I20:J20" si="15">I25</f>
        <v>0</v>
      </c>
      <c r="J20" s="71">
        <f t="shared" si="15"/>
        <v>0</v>
      </c>
      <c r="K20" s="127" t="s">
        <v>2</v>
      </c>
    </row>
    <row r="21" spans="2:11" s="51" customFormat="1" ht="15.75" thickBot="1" x14ac:dyDescent="0.3">
      <c r="B21" s="156"/>
      <c r="C21" s="134"/>
      <c r="D21" s="48" t="s">
        <v>53</v>
      </c>
      <c r="E21" s="127"/>
      <c r="F21" s="71">
        <f t="shared" ref="F21:F24" si="16">SUM(G21:J21)</f>
        <v>17</v>
      </c>
      <c r="G21" s="71">
        <f t="shared" si="14"/>
        <v>17</v>
      </c>
      <c r="H21" s="71">
        <f t="shared" si="14"/>
        <v>0</v>
      </c>
      <c r="I21" s="71">
        <f t="shared" ref="I21:J21" si="17">I26</f>
        <v>0</v>
      </c>
      <c r="J21" s="71">
        <f t="shared" si="17"/>
        <v>0</v>
      </c>
      <c r="K21" s="127"/>
    </row>
    <row r="22" spans="2:11" s="51" customFormat="1" ht="15.75" thickBot="1" x14ac:dyDescent="0.3">
      <c r="B22" s="156"/>
      <c r="C22" s="134"/>
      <c r="D22" s="42" t="s">
        <v>54</v>
      </c>
      <c r="E22" s="127"/>
      <c r="F22" s="71">
        <f t="shared" si="16"/>
        <v>0</v>
      </c>
      <c r="G22" s="71">
        <f t="shared" si="14"/>
        <v>0</v>
      </c>
      <c r="H22" s="71">
        <f t="shared" si="14"/>
        <v>0</v>
      </c>
      <c r="I22" s="71">
        <f t="shared" ref="I22:J22" si="18">I27</f>
        <v>0</v>
      </c>
      <c r="J22" s="71">
        <f t="shared" si="18"/>
        <v>0</v>
      </c>
      <c r="K22" s="127"/>
    </row>
    <row r="23" spans="2:11" s="51" customFormat="1" ht="15.75" thickBot="1" x14ac:dyDescent="0.3">
      <c r="B23" s="156"/>
      <c r="C23" s="134"/>
      <c r="D23" s="81" t="s">
        <v>178</v>
      </c>
      <c r="E23" s="127"/>
      <c r="F23" s="71">
        <f>G23+H23+I23+J23</f>
        <v>130.69999999999999</v>
      </c>
      <c r="G23" s="71">
        <f t="shared" si="14"/>
        <v>130.69999999999999</v>
      </c>
      <c r="H23" s="71">
        <f t="shared" si="14"/>
        <v>0</v>
      </c>
      <c r="I23" s="71">
        <v>0</v>
      </c>
      <c r="J23" s="71">
        <v>0</v>
      </c>
      <c r="K23" s="127"/>
    </row>
    <row r="24" spans="2:11" s="51" customFormat="1" ht="15.75" thickBot="1" x14ac:dyDescent="0.3">
      <c r="B24" s="156"/>
      <c r="C24" s="135"/>
      <c r="D24" s="48" t="s">
        <v>55</v>
      </c>
      <c r="E24" s="137"/>
      <c r="F24" s="71">
        <f t="shared" si="16"/>
        <v>64.400000000000006</v>
      </c>
      <c r="G24" s="71">
        <f t="shared" si="14"/>
        <v>64.400000000000006</v>
      </c>
      <c r="H24" s="71">
        <f t="shared" si="14"/>
        <v>0</v>
      </c>
      <c r="I24" s="71">
        <f t="shared" ref="I24:J24" si="19">I29</f>
        <v>0</v>
      </c>
      <c r="J24" s="71">
        <f t="shared" si="19"/>
        <v>0</v>
      </c>
      <c r="K24" s="128"/>
    </row>
    <row r="25" spans="2:11" s="51" customFormat="1" ht="15.75" customHeight="1" thickBot="1" x14ac:dyDescent="0.3">
      <c r="B25" s="157" t="s">
        <v>9</v>
      </c>
      <c r="C25" s="147" t="s">
        <v>180</v>
      </c>
      <c r="D25" s="43" t="s">
        <v>52</v>
      </c>
      <c r="E25" s="142">
        <v>2022</v>
      </c>
      <c r="F25" s="72">
        <f>SUM(G25:J25)</f>
        <v>212.1</v>
      </c>
      <c r="G25" s="72">
        <f t="shared" ref="G25" si="20">SUM(G26:G29)</f>
        <v>212.1</v>
      </c>
      <c r="H25" s="72">
        <f t="shared" ref="H25:J25" si="21">SUM(H26:H29)</f>
        <v>0</v>
      </c>
      <c r="I25" s="72">
        <f t="shared" si="21"/>
        <v>0</v>
      </c>
      <c r="J25" s="72">
        <f t="shared" si="21"/>
        <v>0</v>
      </c>
      <c r="K25" s="145" t="s">
        <v>43</v>
      </c>
    </row>
    <row r="26" spans="2:11" s="51" customFormat="1" ht="15.75" thickBot="1" x14ac:dyDescent="0.3">
      <c r="B26" s="130"/>
      <c r="C26" s="148"/>
      <c r="D26" s="49" t="s">
        <v>53</v>
      </c>
      <c r="E26" s="143"/>
      <c r="F26" s="72">
        <f t="shared" ref="F26:F29" si="22">SUM(G26:J26)</f>
        <v>17</v>
      </c>
      <c r="G26" s="72">
        <v>17</v>
      </c>
      <c r="H26" s="72">
        <v>0</v>
      </c>
      <c r="I26" s="72">
        <v>0</v>
      </c>
      <c r="J26" s="72">
        <v>0</v>
      </c>
      <c r="K26" s="143"/>
    </row>
    <row r="27" spans="2:11" s="51" customFormat="1" ht="15.75" thickBot="1" x14ac:dyDescent="0.3">
      <c r="B27" s="130"/>
      <c r="C27" s="148"/>
      <c r="D27" s="43" t="s">
        <v>54</v>
      </c>
      <c r="E27" s="143"/>
      <c r="F27" s="72">
        <f t="shared" si="22"/>
        <v>0</v>
      </c>
      <c r="G27" s="72">
        <v>0</v>
      </c>
      <c r="H27" s="72">
        <v>0</v>
      </c>
      <c r="I27" s="72">
        <v>0</v>
      </c>
      <c r="J27" s="72">
        <v>0</v>
      </c>
      <c r="K27" s="143"/>
    </row>
    <row r="28" spans="2:11" s="51" customFormat="1" ht="15.75" thickBot="1" x14ac:dyDescent="0.3">
      <c r="B28" s="130"/>
      <c r="C28" s="148"/>
      <c r="D28" s="49" t="s">
        <v>178</v>
      </c>
      <c r="E28" s="143"/>
      <c r="F28" s="72">
        <f>G28+H28+I28+J28</f>
        <v>130.69999999999999</v>
      </c>
      <c r="G28" s="72">
        <v>130.69999999999999</v>
      </c>
      <c r="H28" s="72">
        <v>0</v>
      </c>
      <c r="I28" s="72">
        <v>0</v>
      </c>
      <c r="J28" s="72">
        <v>0</v>
      </c>
      <c r="K28" s="143"/>
    </row>
    <row r="29" spans="2:11" s="51" customFormat="1" ht="15.75" thickBot="1" x14ac:dyDescent="0.3">
      <c r="B29" s="131"/>
      <c r="C29" s="149"/>
      <c r="D29" s="49" t="s">
        <v>55</v>
      </c>
      <c r="E29" s="144"/>
      <c r="F29" s="72">
        <f t="shared" si="22"/>
        <v>64.400000000000006</v>
      </c>
      <c r="G29" s="72">
        <v>64.400000000000006</v>
      </c>
      <c r="H29" s="72">
        <v>0</v>
      </c>
      <c r="I29" s="72">
        <v>0</v>
      </c>
      <c r="J29" s="72">
        <v>0</v>
      </c>
      <c r="K29" s="146"/>
    </row>
    <row r="30" spans="2:11" ht="15.75" thickBot="1" x14ac:dyDescent="0.3">
      <c r="B30" s="156">
        <v>2</v>
      </c>
      <c r="C30" s="134" t="s">
        <v>7</v>
      </c>
      <c r="D30" s="42" t="s">
        <v>52</v>
      </c>
      <c r="E30" s="136">
        <v>2022</v>
      </c>
      <c r="F30" s="71">
        <f>SUM(G30:J30)</f>
        <v>23395.7</v>
      </c>
      <c r="G30" s="71">
        <f t="shared" ref="G30" si="23">SUM(G31:G33)</f>
        <v>21395.7</v>
      </c>
      <c r="H30" s="71">
        <f t="shared" ref="H30:J30" si="24">SUM(H31:H33)</f>
        <v>2000</v>
      </c>
      <c r="I30" s="71">
        <f t="shared" si="24"/>
        <v>0</v>
      </c>
      <c r="J30" s="71">
        <f t="shared" si="24"/>
        <v>0</v>
      </c>
      <c r="K30" s="127" t="s">
        <v>2</v>
      </c>
    </row>
    <row r="31" spans="2:11" ht="15.75" thickBot="1" x14ac:dyDescent="0.3">
      <c r="B31" s="156"/>
      <c r="C31" s="134"/>
      <c r="D31" s="48" t="s">
        <v>53</v>
      </c>
      <c r="E31" s="127"/>
      <c r="F31" s="71">
        <f t="shared" ref="F31:F33" si="25">SUM(G31:J31)</f>
        <v>6078.7</v>
      </c>
      <c r="G31" s="71">
        <f t="shared" ref="G31" si="26">G35</f>
        <v>4078.7</v>
      </c>
      <c r="H31" s="71">
        <f t="shared" ref="H31:J31" si="27">H35</f>
        <v>2000</v>
      </c>
      <c r="I31" s="71">
        <f t="shared" si="27"/>
        <v>0</v>
      </c>
      <c r="J31" s="71">
        <f t="shared" si="27"/>
        <v>0</v>
      </c>
      <c r="K31" s="127"/>
    </row>
    <row r="32" spans="2:11" ht="15.75" thickBot="1" x14ac:dyDescent="0.3">
      <c r="B32" s="156"/>
      <c r="C32" s="134"/>
      <c r="D32" s="42" t="s">
        <v>54</v>
      </c>
      <c r="E32" s="127"/>
      <c r="F32" s="71">
        <f t="shared" si="25"/>
        <v>0</v>
      </c>
      <c r="G32" s="71">
        <f t="shared" ref="G32" si="28">G36</f>
        <v>0</v>
      </c>
      <c r="H32" s="71">
        <f t="shared" ref="H32:J32" si="29">H36</f>
        <v>0</v>
      </c>
      <c r="I32" s="71">
        <f t="shared" si="29"/>
        <v>0</v>
      </c>
      <c r="J32" s="71">
        <f t="shared" si="29"/>
        <v>0</v>
      </c>
      <c r="K32" s="127"/>
    </row>
    <row r="33" spans="2:11" ht="15.75" thickBot="1" x14ac:dyDescent="0.3">
      <c r="B33" s="156"/>
      <c r="C33" s="134"/>
      <c r="D33" s="87" t="s">
        <v>55</v>
      </c>
      <c r="E33" s="137"/>
      <c r="F33" s="71">
        <f t="shared" si="25"/>
        <v>17317</v>
      </c>
      <c r="G33" s="71">
        <f t="shared" ref="G33" si="30">G37</f>
        <v>17317</v>
      </c>
      <c r="H33" s="71">
        <f t="shared" ref="H33:J33" si="31">H37</f>
        <v>0</v>
      </c>
      <c r="I33" s="71">
        <f t="shared" si="31"/>
        <v>0</v>
      </c>
      <c r="J33" s="71">
        <f t="shared" si="31"/>
        <v>0</v>
      </c>
      <c r="K33" s="128"/>
    </row>
    <row r="34" spans="2:11" ht="15.75" customHeight="1" thickBot="1" x14ac:dyDescent="0.3">
      <c r="B34" s="157" t="s">
        <v>14</v>
      </c>
      <c r="C34" s="161" t="s">
        <v>11</v>
      </c>
      <c r="D34" s="45" t="s">
        <v>52</v>
      </c>
      <c r="E34" s="142">
        <v>2022</v>
      </c>
      <c r="F34" s="72">
        <f>SUM(G34:J34)</f>
        <v>23395.7</v>
      </c>
      <c r="G34" s="72">
        <f t="shared" ref="G34" si="32">SUM(G35:G37)</f>
        <v>21395.7</v>
      </c>
      <c r="H34" s="72">
        <f t="shared" ref="H34:J34" si="33">SUM(H35:H37)</f>
        <v>2000</v>
      </c>
      <c r="I34" s="72">
        <f t="shared" si="33"/>
        <v>0</v>
      </c>
      <c r="J34" s="72">
        <f t="shared" si="33"/>
        <v>0</v>
      </c>
      <c r="K34" s="145" t="s">
        <v>44</v>
      </c>
    </row>
    <row r="35" spans="2:11" ht="15.75" thickBot="1" x14ac:dyDescent="0.3">
      <c r="B35" s="130"/>
      <c r="C35" s="148"/>
      <c r="D35" s="49" t="s">
        <v>53</v>
      </c>
      <c r="E35" s="143"/>
      <c r="F35" s="72">
        <f t="shared" ref="F35:F37" si="34">SUM(G35:J35)</f>
        <v>6078.7</v>
      </c>
      <c r="G35" s="72">
        <v>4078.7</v>
      </c>
      <c r="H35" s="72">
        <v>2000</v>
      </c>
      <c r="I35" s="72">
        <v>0</v>
      </c>
      <c r="J35" s="72">
        <v>0</v>
      </c>
      <c r="K35" s="143"/>
    </row>
    <row r="36" spans="2:11" ht="15.75" thickBot="1" x14ac:dyDescent="0.3">
      <c r="B36" s="130"/>
      <c r="C36" s="148"/>
      <c r="D36" s="49" t="s">
        <v>54</v>
      </c>
      <c r="E36" s="143"/>
      <c r="F36" s="72">
        <f t="shared" si="34"/>
        <v>0</v>
      </c>
      <c r="G36" s="72">
        <v>0</v>
      </c>
      <c r="H36" s="72">
        <v>0</v>
      </c>
      <c r="I36" s="72">
        <v>0</v>
      </c>
      <c r="J36" s="72">
        <v>0</v>
      </c>
      <c r="K36" s="143"/>
    </row>
    <row r="37" spans="2:11" ht="15.75" thickBot="1" x14ac:dyDescent="0.3">
      <c r="B37" s="131"/>
      <c r="C37" s="162"/>
      <c r="D37" s="89" t="s">
        <v>55</v>
      </c>
      <c r="E37" s="144"/>
      <c r="F37" s="72">
        <f t="shared" si="34"/>
        <v>17317</v>
      </c>
      <c r="G37" s="72">
        <v>17317</v>
      </c>
      <c r="H37" s="72">
        <v>0</v>
      </c>
      <c r="I37" s="72">
        <v>0</v>
      </c>
      <c r="J37" s="72">
        <v>0</v>
      </c>
      <c r="K37" s="146"/>
    </row>
    <row r="38" spans="2:11" ht="15.75" thickBot="1" x14ac:dyDescent="0.3">
      <c r="B38" s="132">
        <v>3</v>
      </c>
      <c r="C38" s="134" t="s">
        <v>13</v>
      </c>
      <c r="D38" s="88" t="s">
        <v>52</v>
      </c>
      <c r="E38" s="136" t="s">
        <v>56</v>
      </c>
      <c r="F38" s="71">
        <f>SUM(G38:J38)</f>
        <v>14241.400000000001</v>
      </c>
      <c r="G38" s="71">
        <f>G42+G46+G50</f>
        <v>11032.3</v>
      </c>
      <c r="H38" s="71">
        <f>H42+H46+H50</f>
        <v>2606.1999999999998</v>
      </c>
      <c r="I38" s="71">
        <f t="shared" ref="I38:J38" si="35">I42+I46+I50</f>
        <v>352.2</v>
      </c>
      <c r="J38" s="71">
        <f t="shared" si="35"/>
        <v>250.7</v>
      </c>
      <c r="K38" s="138" t="s">
        <v>2</v>
      </c>
    </row>
    <row r="39" spans="2:11" ht="15.75" thickBot="1" x14ac:dyDescent="0.3">
      <c r="B39" s="132"/>
      <c r="C39" s="134"/>
      <c r="D39" s="42" t="s">
        <v>53</v>
      </c>
      <c r="E39" s="127"/>
      <c r="F39" s="71">
        <f t="shared" ref="F39:F41" si="36">SUM(G39:J39)</f>
        <v>1746.1000000000001</v>
      </c>
      <c r="G39" s="71">
        <f>G43+G47+G51</f>
        <v>882.6</v>
      </c>
      <c r="H39" s="71">
        <f>H43+H47+H51</f>
        <v>260.60000000000002</v>
      </c>
      <c r="I39" s="71">
        <f t="shared" ref="I39:J39" si="37">I43+I47+I51</f>
        <v>352.2</v>
      </c>
      <c r="J39" s="71">
        <f t="shared" si="37"/>
        <v>250.7</v>
      </c>
      <c r="K39" s="127"/>
    </row>
    <row r="40" spans="2:11" ht="15.75" thickBot="1" x14ac:dyDescent="0.3">
      <c r="B40" s="132"/>
      <c r="C40" s="134"/>
      <c r="D40" s="48" t="s">
        <v>54</v>
      </c>
      <c r="E40" s="127"/>
      <c r="F40" s="71">
        <f t="shared" si="36"/>
        <v>0</v>
      </c>
      <c r="G40" s="71">
        <f t="shared" ref="G40" si="38">G44+G48+G52</f>
        <v>0</v>
      </c>
      <c r="H40" s="71">
        <f t="shared" ref="H40:J40" si="39">H44+H48+H52</f>
        <v>0</v>
      </c>
      <c r="I40" s="71">
        <f t="shared" si="39"/>
        <v>0</v>
      </c>
      <c r="J40" s="71">
        <f t="shared" si="39"/>
        <v>0</v>
      </c>
      <c r="K40" s="127"/>
    </row>
    <row r="41" spans="2:11" ht="15.75" thickBot="1" x14ac:dyDescent="0.3">
      <c r="B41" s="133"/>
      <c r="C41" s="135"/>
      <c r="D41" s="42" t="s">
        <v>55</v>
      </c>
      <c r="E41" s="137"/>
      <c r="F41" s="71">
        <f t="shared" si="36"/>
        <v>12495.300000000001</v>
      </c>
      <c r="G41" s="71">
        <f t="shared" ref="G41" si="40">G45+G49+G53</f>
        <v>10149.700000000001</v>
      </c>
      <c r="H41" s="71">
        <f t="shared" ref="H41:J41" si="41">H45+H49+H53</f>
        <v>2345.6</v>
      </c>
      <c r="I41" s="71">
        <f t="shared" si="41"/>
        <v>0</v>
      </c>
      <c r="J41" s="71">
        <f t="shared" si="41"/>
        <v>0</v>
      </c>
      <c r="K41" s="128"/>
    </row>
    <row r="42" spans="2:11" ht="15.75" thickBot="1" x14ac:dyDescent="0.3">
      <c r="B42" s="129" t="s">
        <v>189</v>
      </c>
      <c r="C42" s="139" t="s">
        <v>15</v>
      </c>
      <c r="D42" s="50" t="s">
        <v>52</v>
      </c>
      <c r="E42" s="142" t="s">
        <v>56</v>
      </c>
      <c r="F42" s="73">
        <f>SUM(G42:J42)</f>
        <v>6857.9</v>
      </c>
      <c r="G42" s="73">
        <f t="shared" ref="G42" si="42">SUM(G43:G45)</f>
        <v>3648.8</v>
      </c>
      <c r="H42" s="73">
        <f>SUM(H43:H45)</f>
        <v>2606.1999999999998</v>
      </c>
      <c r="I42" s="73">
        <f t="shared" ref="I42:J42" si="43">SUM(I43:I45)</f>
        <v>352.2</v>
      </c>
      <c r="J42" s="73">
        <f t="shared" si="43"/>
        <v>250.7</v>
      </c>
      <c r="K42" s="145" t="s">
        <v>2</v>
      </c>
    </row>
    <row r="43" spans="2:11" ht="15.75" thickBot="1" x14ac:dyDescent="0.3">
      <c r="B43" s="130"/>
      <c r="C43" s="140"/>
      <c r="D43" s="44" t="s">
        <v>53</v>
      </c>
      <c r="E43" s="143"/>
      <c r="F43" s="73">
        <f t="shared" ref="F43:F45" si="44">SUM(G43:J43)</f>
        <v>1155.4000000000001</v>
      </c>
      <c r="G43" s="73">
        <v>291.89999999999998</v>
      </c>
      <c r="H43" s="73">
        <v>260.60000000000002</v>
      </c>
      <c r="I43" s="73">
        <v>352.2</v>
      </c>
      <c r="J43" s="73">
        <v>250.7</v>
      </c>
      <c r="K43" s="143"/>
    </row>
    <row r="44" spans="2:11" ht="15.75" thickBot="1" x14ac:dyDescent="0.3">
      <c r="B44" s="130"/>
      <c r="C44" s="140"/>
      <c r="D44" s="50" t="s">
        <v>54</v>
      </c>
      <c r="E44" s="143"/>
      <c r="F44" s="73">
        <f t="shared" si="44"/>
        <v>0</v>
      </c>
      <c r="G44" s="73">
        <v>0</v>
      </c>
      <c r="H44" s="73">
        <v>0</v>
      </c>
      <c r="I44" s="73">
        <v>0</v>
      </c>
      <c r="J44" s="73">
        <v>0</v>
      </c>
      <c r="K44" s="143"/>
    </row>
    <row r="45" spans="2:11" ht="15.75" thickBot="1" x14ac:dyDescent="0.3">
      <c r="B45" s="131"/>
      <c r="C45" s="141"/>
      <c r="D45" s="44" t="s">
        <v>55</v>
      </c>
      <c r="E45" s="144"/>
      <c r="F45" s="73">
        <f t="shared" si="44"/>
        <v>5702.5</v>
      </c>
      <c r="G45" s="73">
        <v>3356.9</v>
      </c>
      <c r="H45" s="73">
        <v>2345.6</v>
      </c>
      <c r="I45" s="73">
        <v>0</v>
      </c>
      <c r="J45" s="73">
        <v>0</v>
      </c>
      <c r="K45" s="146"/>
    </row>
    <row r="46" spans="2:11" ht="15.75" customHeight="1" thickBot="1" x14ac:dyDescent="0.3">
      <c r="B46" s="129" t="s">
        <v>190</v>
      </c>
      <c r="C46" s="161" t="s">
        <v>101</v>
      </c>
      <c r="D46" s="49" t="s">
        <v>52</v>
      </c>
      <c r="E46" s="142" t="s">
        <v>56</v>
      </c>
      <c r="F46" s="73">
        <f>SUM(G46:J46)</f>
        <v>7383.5</v>
      </c>
      <c r="G46" s="73">
        <f t="shared" ref="G46" si="45">SUM(G47:G49)</f>
        <v>7383.5</v>
      </c>
      <c r="H46" s="73">
        <f t="shared" ref="H46:J46" si="46">SUM(H47:H49)</f>
        <v>0</v>
      </c>
      <c r="I46" s="73">
        <f t="shared" si="46"/>
        <v>0</v>
      </c>
      <c r="J46" s="73">
        <f t="shared" si="46"/>
        <v>0</v>
      </c>
      <c r="K46" s="145" t="s">
        <v>2</v>
      </c>
    </row>
    <row r="47" spans="2:11" ht="15.75" thickBot="1" x14ac:dyDescent="0.3">
      <c r="B47" s="130"/>
      <c r="C47" s="148"/>
      <c r="D47" s="43" t="s">
        <v>53</v>
      </c>
      <c r="E47" s="143"/>
      <c r="F47" s="73">
        <f t="shared" ref="F47:F53" si="47">SUM(G47:J47)</f>
        <v>590.70000000000005</v>
      </c>
      <c r="G47" s="73">
        <v>590.70000000000005</v>
      </c>
      <c r="H47" s="73">
        <v>0</v>
      </c>
      <c r="I47" s="73">
        <v>0</v>
      </c>
      <c r="J47" s="73">
        <v>0</v>
      </c>
      <c r="K47" s="143"/>
    </row>
    <row r="48" spans="2:11" ht="15.75" thickBot="1" x14ac:dyDescent="0.3">
      <c r="B48" s="130"/>
      <c r="C48" s="148"/>
      <c r="D48" s="49" t="s">
        <v>54</v>
      </c>
      <c r="E48" s="143"/>
      <c r="F48" s="73">
        <f t="shared" si="47"/>
        <v>0</v>
      </c>
      <c r="G48" s="73">
        <v>0</v>
      </c>
      <c r="H48" s="73">
        <v>0</v>
      </c>
      <c r="I48" s="73">
        <v>0</v>
      </c>
      <c r="J48" s="73">
        <v>0</v>
      </c>
      <c r="K48" s="143"/>
    </row>
    <row r="49" spans="2:11" ht="15.75" thickBot="1" x14ac:dyDescent="0.3">
      <c r="B49" s="130"/>
      <c r="C49" s="148"/>
      <c r="D49" s="43" t="s">
        <v>55</v>
      </c>
      <c r="E49" s="144"/>
      <c r="F49" s="74">
        <f t="shared" si="47"/>
        <v>6792.8</v>
      </c>
      <c r="G49" s="74">
        <v>6792.8</v>
      </c>
      <c r="H49" s="74">
        <v>0</v>
      </c>
      <c r="I49" s="74">
        <v>0</v>
      </c>
      <c r="J49" s="74">
        <v>0</v>
      </c>
      <c r="K49" s="143"/>
    </row>
    <row r="50" spans="2:11" ht="15.75" customHeight="1" thickBot="1" x14ac:dyDescent="0.3">
      <c r="B50" s="129" t="s">
        <v>191</v>
      </c>
      <c r="C50" s="161" t="s">
        <v>17</v>
      </c>
      <c r="D50" s="45" t="s">
        <v>52</v>
      </c>
      <c r="E50" s="142" t="s">
        <v>56</v>
      </c>
      <c r="F50" s="75">
        <f t="shared" si="47"/>
        <v>0</v>
      </c>
      <c r="G50" s="75">
        <f t="shared" ref="G50" si="48">SUM(G51:G53)</f>
        <v>0</v>
      </c>
      <c r="H50" s="75">
        <f t="shared" ref="H50:J50" si="49">SUM(H51:H53)</f>
        <v>0</v>
      </c>
      <c r="I50" s="75">
        <f t="shared" si="49"/>
        <v>0</v>
      </c>
      <c r="J50" s="75">
        <f t="shared" si="49"/>
        <v>0</v>
      </c>
      <c r="K50" s="142" t="s">
        <v>2</v>
      </c>
    </row>
    <row r="51" spans="2:11" ht="15.75" thickBot="1" x14ac:dyDescent="0.3">
      <c r="B51" s="130"/>
      <c r="C51" s="148"/>
      <c r="D51" s="49" t="s">
        <v>53</v>
      </c>
      <c r="E51" s="143"/>
      <c r="F51" s="73">
        <f t="shared" si="47"/>
        <v>0</v>
      </c>
      <c r="G51" s="73">
        <v>0</v>
      </c>
      <c r="H51" s="73">
        <v>0</v>
      </c>
      <c r="I51" s="73">
        <v>0</v>
      </c>
      <c r="J51" s="73">
        <v>0</v>
      </c>
      <c r="K51" s="143"/>
    </row>
    <row r="52" spans="2:11" ht="15.75" thickBot="1" x14ac:dyDescent="0.3">
      <c r="B52" s="130"/>
      <c r="C52" s="148"/>
      <c r="D52" s="43" t="s">
        <v>54</v>
      </c>
      <c r="E52" s="143"/>
      <c r="F52" s="73">
        <f t="shared" si="47"/>
        <v>0</v>
      </c>
      <c r="G52" s="73">
        <v>0</v>
      </c>
      <c r="H52" s="73">
        <v>0</v>
      </c>
      <c r="I52" s="73">
        <v>0</v>
      </c>
      <c r="J52" s="73">
        <v>0</v>
      </c>
      <c r="K52" s="143"/>
    </row>
    <row r="53" spans="2:11" ht="15.75" thickBot="1" x14ac:dyDescent="0.3">
      <c r="B53" s="131"/>
      <c r="C53" s="162"/>
      <c r="D53" s="49" t="s">
        <v>55</v>
      </c>
      <c r="E53" s="144"/>
      <c r="F53" s="73">
        <f t="shared" si="47"/>
        <v>0</v>
      </c>
      <c r="G53" s="73">
        <v>0</v>
      </c>
      <c r="H53" s="73">
        <v>0</v>
      </c>
      <c r="I53" s="73">
        <v>0</v>
      </c>
      <c r="J53" s="73">
        <v>0</v>
      </c>
      <c r="K53" s="144"/>
    </row>
    <row r="54" spans="2:11" s="51" customFormat="1" ht="15.75" thickBot="1" x14ac:dyDescent="0.3">
      <c r="B54" s="132">
        <v>4</v>
      </c>
      <c r="C54" s="134" t="s">
        <v>193</v>
      </c>
      <c r="D54" s="88" t="s">
        <v>52</v>
      </c>
      <c r="E54" s="136" t="s">
        <v>56</v>
      </c>
      <c r="F54" s="71">
        <f>SUM(G54:J54)</f>
        <v>2919.8</v>
      </c>
      <c r="G54" s="71">
        <f>G58</f>
        <v>0</v>
      </c>
      <c r="H54" s="71">
        <f>H58</f>
        <v>0</v>
      </c>
      <c r="I54" s="71">
        <f>I58</f>
        <v>0</v>
      </c>
      <c r="J54" s="71">
        <f>J58</f>
        <v>2919.8</v>
      </c>
      <c r="K54" s="138" t="s">
        <v>2</v>
      </c>
    </row>
    <row r="55" spans="2:11" s="51" customFormat="1" ht="15.75" thickBot="1" x14ac:dyDescent="0.3">
      <c r="B55" s="132"/>
      <c r="C55" s="134"/>
      <c r="D55" s="42" t="s">
        <v>53</v>
      </c>
      <c r="E55" s="127"/>
      <c r="F55" s="71">
        <f t="shared" ref="F55:F57" si="50">SUM(G55:J55)</f>
        <v>204.4</v>
      </c>
      <c r="G55" s="71">
        <f>G59</f>
        <v>0</v>
      </c>
      <c r="H55" s="71">
        <f t="shared" ref="H55:J55" si="51">H59</f>
        <v>0</v>
      </c>
      <c r="I55" s="71">
        <f t="shared" si="51"/>
        <v>0</v>
      </c>
      <c r="J55" s="71">
        <f t="shared" si="51"/>
        <v>204.4</v>
      </c>
      <c r="K55" s="127"/>
    </row>
    <row r="56" spans="2:11" s="51" customFormat="1" ht="15.75" thickBot="1" x14ac:dyDescent="0.3">
      <c r="B56" s="132"/>
      <c r="C56" s="134"/>
      <c r="D56" s="48" t="s">
        <v>54</v>
      </c>
      <c r="E56" s="127"/>
      <c r="F56" s="71">
        <f t="shared" si="50"/>
        <v>0</v>
      </c>
      <c r="G56" s="71">
        <f>G60</f>
        <v>0</v>
      </c>
      <c r="H56" s="71">
        <f t="shared" ref="H56:J56" si="52">H60</f>
        <v>0</v>
      </c>
      <c r="I56" s="71">
        <f t="shared" si="52"/>
        <v>0</v>
      </c>
      <c r="J56" s="71">
        <f t="shared" si="52"/>
        <v>0</v>
      </c>
      <c r="K56" s="127"/>
    </row>
    <row r="57" spans="2:11" s="51" customFormat="1" ht="15.75" thickBot="1" x14ac:dyDescent="0.3">
      <c r="B57" s="133"/>
      <c r="C57" s="135"/>
      <c r="D57" s="42" t="s">
        <v>55</v>
      </c>
      <c r="E57" s="137"/>
      <c r="F57" s="71">
        <f t="shared" si="50"/>
        <v>2715.4</v>
      </c>
      <c r="G57" s="71">
        <f>G61</f>
        <v>0</v>
      </c>
      <c r="H57" s="71">
        <f t="shared" ref="H57:J57" si="53">H61</f>
        <v>0</v>
      </c>
      <c r="I57" s="71">
        <f t="shared" si="53"/>
        <v>0</v>
      </c>
      <c r="J57" s="71">
        <f t="shared" si="53"/>
        <v>2715.4</v>
      </c>
      <c r="K57" s="128"/>
    </row>
    <row r="58" spans="2:11" s="51" customFormat="1" ht="15.75" thickBot="1" x14ac:dyDescent="0.3">
      <c r="B58" s="129" t="s">
        <v>117</v>
      </c>
      <c r="C58" s="139" t="s">
        <v>196</v>
      </c>
      <c r="D58" s="50" t="s">
        <v>52</v>
      </c>
      <c r="E58" s="142" t="s">
        <v>57</v>
      </c>
      <c r="F58" s="73">
        <f>SUM(G58:J58)</f>
        <v>2919.8</v>
      </c>
      <c r="G58" s="73">
        <f t="shared" ref="G58" si="54">SUM(G59:G61)</f>
        <v>0</v>
      </c>
      <c r="H58" s="73">
        <f>SUM(H59:H61)</f>
        <v>0</v>
      </c>
      <c r="I58" s="73">
        <v>0</v>
      </c>
      <c r="J58" s="73">
        <f>J59+J60+J61</f>
        <v>2919.8</v>
      </c>
      <c r="K58" s="145" t="s">
        <v>197</v>
      </c>
    </row>
    <row r="59" spans="2:11" s="51" customFormat="1" ht="15.75" thickBot="1" x14ac:dyDescent="0.3">
      <c r="B59" s="130"/>
      <c r="C59" s="140"/>
      <c r="D59" s="44" t="s">
        <v>53</v>
      </c>
      <c r="E59" s="143"/>
      <c r="F59" s="73">
        <f t="shared" ref="F59:F61" si="55">SUM(G59:J59)</f>
        <v>204.4</v>
      </c>
      <c r="G59" s="73">
        <v>0</v>
      </c>
      <c r="H59" s="73">
        <v>0</v>
      </c>
      <c r="I59" s="73">
        <v>0</v>
      </c>
      <c r="J59" s="73">
        <v>204.4</v>
      </c>
      <c r="K59" s="143"/>
    </row>
    <row r="60" spans="2:11" s="51" customFormat="1" ht="15.75" thickBot="1" x14ac:dyDescent="0.3">
      <c r="B60" s="130"/>
      <c r="C60" s="140"/>
      <c r="D60" s="50" t="s">
        <v>54</v>
      </c>
      <c r="E60" s="143"/>
      <c r="F60" s="73">
        <f t="shared" si="55"/>
        <v>0</v>
      </c>
      <c r="G60" s="73">
        <v>0</v>
      </c>
      <c r="H60" s="73">
        <v>0</v>
      </c>
      <c r="I60" s="73">
        <v>0</v>
      </c>
      <c r="J60" s="73">
        <v>0</v>
      </c>
      <c r="K60" s="143"/>
    </row>
    <row r="61" spans="2:11" s="51" customFormat="1" ht="15.75" thickBot="1" x14ac:dyDescent="0.3">
      <c r="B61" s="131"/>
      <c r="C61" s="141"/>
      <c r="D61" s="44" t="s">
        <v>55</v>
      </c>
      <c r="E61" s="144"/>
      <c r="F61" s="73">
        <f t="shared" si="55"/>
        <v>2715.4</v>
      </c>
      <c r="G61" s="73">
        <v>0</v>
      </c>
      <c r="H61" s="73">
        <v>0</v>
      </c>
      <c r="I61" s="73">
        <v>0</v>
      </c>
      <c r="J61" s="73">
        <v>2715.4</v>
      </c>
      <c r="K61" s="146"/>
    </row>
    <row r="62" spans="2:11" ht="15.75" customHeight="1" thickBot="1" x14ac:dyDescent="0.3">
      <c r="B62" s="177" t="s">
        <v>3</v>
      </c>
      <c r="C62" s="178"/>
      <c r="D62" s="178"/>
      <c r="E62" s="178"/>
      <c r="F62" s="178"/>
      <c r="G62" s="178"/>
      <c r="H62" s="178"/>
      <c r="I62" s="178"/>
      <c r="J62" s="178"/>
      <c r="K62" s="179"/>
    </row>
    <row r="63" spans="2:11" ht="15.75" thickBot="1" x14ac:dyDescent="0.3">
      <c r="B63" s="164"/>
      <c r="C63" s="167" t="s">
        <v>37</v>
      </c>
      <c r="D63" s="41" t="s">
        <v>52</v>
      </c>
      <c r="E63" s="150" t="s">
        <v>56</v>
      </c>
      <c r="F63" s="70">
        <f>SUM(G63:J63)</f>
        <v>35262.399999999994</v>
      </c>
      <c r="G63" s="70">
        <f>SUM(G64:G66)</f>
        <v>8969.4</v>
      </c>
      <c r="H63" s="70">
        <f t="shared" ref="H63:J63" si="56">SUM(H64:H66)</f>
        <v>1170.3</v>
      </c>
      <c r="I63" s="70">
        <f t="shared" si="56"/>
        <v>14608.4</v>
      </c>
      <c r="J63" s="70">
        <f t="shared" si="56"/>
        <v>10514.3</v>
      </c>
      <c r="K63" s="151"/>
    </row>
    <row r="64" spans="2:11" ht="15.75" thickBot="1" x14ac:dyDescent="0.3">
      <c r="B64" s="165"/>
      <c r="C64" s="167"/>
      <c r="D64" s="47" t="s">
        <v>53</v>
      </c>
      <c r="E64" s="151"/>
      <c r="F64" s="70">
        <f t="shared" ref="F64:F66" si="57">SUM(G64:J64)</f>
        <v>28978.2</v>
      </c>
      <c r="G64" s="70">
        <f t="shared" ref="G64:J66" si="58">G68+G104</f>
        <v>2685.2</v>
      </c>
      <c r="H64" s="70">
        <f t="shared" si="58"/>
        <v>1170.3</v>
      </c>
      <c r="I64" s="70">
        <f t="shared" si="58"/>
        <v>14608.4</v>
      </c>
      <c r="J64" s="70">
        <f t="shared" si="58"/>
        <v>10514.3</v>
      </c>
      <c r="K64" s="151"/>
    </row>
    <row r="65" spans="2:11" ht="15.75" thickBot="1" x14ac:dyDescent="0.3">
      <c r="B65" s="165"/>
      <c r="C65" s="167"/>
      <c r="D65" s="41" t="s">
        <v>54</v>
      </c>
      <c r="E65" s="151"/>
      <c r="F65" s="70">
        <f t="shared" si="57"/>
        <v>0</v>
      </c>
      <c r="G65" s="70">
        <f t="shared" si="58"/>
        <v>0</v>
      </c>
      <c r="H65" s="70">
        <f t="shared" si="58"/>
        <v>0</v>
      </c>
      <c r="I65" s="70">
        <f t="shared" si="58"/>
        <v>0</v>
      </c>
      <c r="J65" s="70">
        <f t="shared" si="58"/>
        <v>0</v>
      </c>
      <c r="K65" s="151"/>
    </row>
    <row r="66" spans="2:11" ht="15.75" thickBot="1" x14ac:dyDescent="0.3">
      <c r="B66" s="166"/>
      <c r="C66" s="168"/>
      <c r="D66" s="47" t="s">
        <v>55</v>
      </c>
      <c r="E66" s="152"/>
      <c r="F66" s="70">
        <f t="shared" si="57"/>
        <v>6284.2</v>
      </c>
      <c r="G66" s="70">
        <f t="shared" si="58"/>
        <v>6284.2</v>
      </c>
      <c r="H66" s="70">
        <f t="shared" si="58"/>
        <v>0</v>
      </c>
      <c r="I66" s="70">
        <f t="shared" si="58"/>
        <v>0</v>
      </c>
      <c r="J66" s="70">
        <f t="shared" si="58"/>
        <v>0</v>
      </c>
      <c r="K66" s="169"/>
    </row>
    <row r="67" spans="2:11" ht="15.75" thickBot="1" x14ac:dyDescent="0.3">
      <c r="B67" s="156" t="s">
        <v>10</v>
      </c>
      <c r="C67" s="134" t="s">
        <v>38</v>
      </c>
      <c r="D67" s="42" t="s">
        <v>52</v>
      </c>
      <c r="E67" s="136" t="s">
        <v>56</v>
      </c>
      <c r="F67" s="71">
        <f>SUM(G67:J67)</f>
        <v>23211.1</v>
      </c>
      <c r="G67" s="71">
        <f t="shared" ref="G67" si="59">G71+G75+G91+G95+G99+G79</f>
        <v>8969.4</v>
      </c>
      <c r="H67" s="71">
        <f t="shared" ref="H67:J70" si="60">H71+H75+H91+H95+H99+H79</f>
        <v>1170.3</v>
      </c>
      <c r="I67" s="71">
        <f t="shared" si="60"/>
        <v>2557.1</v>
      </c>
      <c r="J67" s="71">
        <f t="shared" si="60"/>
        <v>10514.3</v>
      </c>
      <c r="K67" s="127" t="s">
        <v>2</v>
      </c>
    </row>
    <row r="68" spans="2:11" ht="15.75" thickBot="1" x14ac:dyDescent="0.3">
      <c r="B68" s="156"/>
      <c r="C68" s="134"/>
      <c r="D68" s="48" t="s">
        <v>53</v>
      </c>
      <c r="E68" s="127"/>
      <c r="F68" s="71">
        <f t="shared" ref="F68:F70" si="61">SUM(G68:J68)</f>
        <v>16926.900000000001</v>
      </c>
      <c r="G68" s="71">
        <f t="shared" ref="G68" si="62">G72+G76+G92+G96+G100+G80</f>
        <v>2685.2</v>
      </c>
      <c r="H68" s="71">
        <f t="shared" si="60"/>
        <v>1170.3</v>
      </c>
      <c r="I68" s="71">
        <f t="shared" si="60"/>
        <v>2557.1</v>
      </c>
      <c r="J68" s="71">
        <f t="shared" si="60"/>
        <v>10514.3</v>
      </c>
      <c r="K68" s="127"/>
    </row>
    <row r="69" spans="2:11" ht="15.75" thickBot="1" x14ac:dyDescent="0.3">
      <c r="B69" s="156"/>
      <c r="C69" s="134"/>
      <c r="D69" s="42" t="s">
        <v>54</v>
      </c>
      <c r="E69" s="127"/>
      <c r="F69" s="71">
        <f t="shared" si="61"/>
        <v>0</v>
      </c>
      <c r="G69" s="71">
        <f t="shared" ref="G69" si="63">G73+G77+G93+G97+G101+G81</f>
        <v>0</v>
      </c>
      <c r="H69" s="71">
        <f t="shared" si="60"/>
        <v>0</v>
      </c>
      <c r="I69" s="71">
        <f t="shared" si="60"/>
        <v>0</v>
      </c>
      <c r="J69" s="71">
        <f t="shared" si="60"/>
        <v>0</v>
      </c>
      <c r="K69" s="127"/>
    </row>
    <row r="70" spans="2:11" ht="15.75" thickBot="1" x14ac:dyDescent="0.3">
      <c r="B70" s="156"/>
      <c r="C70" s="135"/>
      <c r="D70" s="48" t="s">
        <v>55</v>
      </c>
      <c r="E70" s="137"/>
      <c r="F70" s="71">
        <f t="shared" si="61"/>
        <v>6284.2</v>
      </c>
      <c r="G70" s="71">
        <f t="shared" ref="G70" si="64">G74+G78+G94+G98+G102+G82</f>
        <v>6284.2</v>
      </c>
      <c r="H70" s="71">
        <f t="shared" si="60"/>
        <v>0</v>
      </c>
      <c r="I70" s="71">
        <f t="shared" si="60"/>
        <v>0</v>
      </c>
      <c r="J70" s="71">
        <f t="shared" si="60"/>
        <v>0</v>
      </c>
      <c r="K70" s="128"/>
    </row>
    <row r="71" spans="2:11" ht="15.75" customHeight="1" thickBot="1" x14ac:dyDescent="0.3">
      <c r="B71" s="157" t="s">
        <v>9</v>
      </c>
      <c r="C71" s="147" t="s">
        <v>45</v>
      </c>
      <c r="D71" s="43" t="s">
        <v>52</v>
      </c>
      <c r="E71" s="142" t="s">
        <v>56</v>
      </c>
      <c r="F71" s="72">
        <f>SUM(G71:J71)</f>
        <v>6830.5999999999995</v>
      </c>
      <c r="G71" s="72">
        <f t="shared" ref="G71" si="65">SUM(G72:G74)</f>
        <v>6830.5999999999995</v>
      </c>
      <c r="H71" s="72">
        <f t="shared" ref="H71:J71" si="66">SUM(H72:H74)</f>
        <v>0</v>
      </c>
      <c r="I71" s="72">
        <f t="shared" si="66"/>
        <v>0</v>
      </c>
      <c r="J71" s="72">
        <f t="shared" si="66"/>
        <v>0</v>
      </c>
      <c r="K71" s="145" t="s">
        <v>43</v>
      </c>
    </row>
    <row r="72" spans="2:11" ht="15.75" thickBot="1" x14ac:dyDescent="0.3">
      <c r="B72" s="130"/>
      <c r="C72" s="148"/>
      <c r="D72" s="49" t="s">
        <v>53</v>
      </c>
      <c r="E72" s="143"/>
      <c r="F72" s="72">
        <f t="shared" ref="F72:F76" si="67">SUM(G72:J72)</f>
        <v>546.4</v>
      </c>
      <c r="G72" s="72">
        <v>546.4</v>
      </c>
      <c r="H72" s="72">
        <v>0</v>
      </c>
      <c r="I72" s="72">
        <v>0</v>
      </c>
      <c r="J72" s="72">
        <v>0</v>
      </c>
      <c r="K72" s="143"/>
    </row>
    <row r="73" spans="2:11" ht="15.75" thickBot="1" x14ac:dyDescent="0.3">
      <c r="B73" s="130"/>
      <c r="C73" s="148"/>
      <c r="D73" s="43" t="s">
        <v>54</v>
      </c>
      <c r="E73" s="143"/>
      <c r="F73" s="72">
        <f t="shared" si="67"/>
        <v>0</v>
      </c>
      <c r="G73" s="72">
        <v>0</v>
      </c>
      <c r="H73" s="72">
        <v>0</v>
      </c>
      <c r="I73" s="72">
        <v>0</v>
      </c>
      <c r="J73" s="72">
        <v>0</v>
      </c>
      <c r="K73" s="143"/>
    </row>
    <row r="74" spans="2:11" ht="15.75" thickBot="1" x14ac:dyDescent="0.3">
      <c r="B74" s="131"/>
      <c r="C74" s="149"/>
      <c r="D74" s="49" t="s">
        <v>55</v>
      </c>
      <c r="E74" s="144"/>
      <c r="F74" s="72">
        <f t="shared" si="67"/>
        <v>6284.2</v>
      </c>
      <c r="G74" s="72">
        <v>6284.2</v>
      </c>
      <c r="H74" s="72">
        <v>0</v>
      </c>
      <c r="I74" s="72">
        <v>0</v>
      </c>
      <c r="J74" s="72">
        <v>0</v>
      </c>
      <c r="K74" s="146"/>
    </row>
    <row r="75" spans="2:11" ht="15.75" customHeight="1" thickBot="1" x14ac:dyDescent="0.3">
      <c r="B75" s="129" t="s">
        <v>12</v>
      </c>
      <c r="C75" s="147" t="s">
        <v>194</v>
      </c>
      <c r="D75" s="43" t="s">
        <v>52</v>
      </c>
      <c r="E75" s="142" t="s">
        <v>56</v>
      </c>
      <c r="F75" s="72">
        <f t="shared" si="67"/>
        <v>13551.3</v>
      </c>
      <c r="G75" s="72">
        <f t="shared" ref="G75" si="68">SUM(G76:G78)</f>
        <v>0</v>
      </c>
      <c r="H75" s="72">
        <f t="shared" ref="H75:J75" si="69">SUM(H76:H78)</f>
        <v>1000</v>
      </c>
      <c r="I75" s="72">
        <f t="shared" si="69"/>
        <v>2285</v>
      </c>
      <c r="J75" s="72">
        <f t="shared" si="69"/>
        <v>10266.299999999999</v>
      </c>
      <c r="K75" s="145" t="s">
        <v>51</v>
      </c>
    </row>
    <row r="76" spans="2:11" ht="15.75" thickBot="1" x14ac:dyDescent="0.3">
      <c r="B76" s="130"/>
      <c r="C76" s="148"/>
      <c r="D76" s="49" t="s">
        <v>53</v>
      </c>
      <c r="E76" s="143"/>
      <c r="F76" s="72">
        <f t="shared" si="67"/>
        <v>13551.3</v>
      </c>
      <c r="G76" s="72">
        <v>0</v>
      </c>
      <c r="H76" s="72">
        <v>1000</v>
      </c>
      <c r="I76" s="72">
        <v>2285</v>
      </c>
      <c r="J76" s="72">
        <v>10266.299999999999</v>
      </c>
      <c r="K76" s="143"/>
    </row>
    <row r="77" spans="2:11" ht="15.75" thickBot="1" x14ac:dyDescent="0.3">
      <c r="B77" s="130"/>
      <c r="C77" s="148"/>
      <c r="D77" s="43" t="s">
        <v>54</v>
      </c>
      <c r="E77" s="143"/>
      <c r="F77" s="72">
        <f>SUM(G77:J77)</f>
        <v>0</v>
      </c>
      <c r="G77" s="72">
        <v>0</v>
      </c>
      <c r="H77" s="72">
        <v>0</v>
      </c>
      <c r="I77" s="72">
        <v>0</v>
      </c>
      <c r="J77" s="72">
        <v>0</v>
      </c>
      <c r="K77" s="143"/>
    </row>
    <row r="78" spans="2:11" ht="15.75" thickBot="1" x14ac:dyDescent="0.3">
      <c r="B78" s="131"/>
      <c r="C78" s="148"/>
      <c r="D78" s="49" t="s">
        <v>55</v>
      </c>
      <c r="E78" s="144"/>
      <c r="F78" s="72">
        <f t="shared" ref="F78:F92" si="70">SUM(G78:J78)</f>
        <v>0</v>
      </c>
      <c r="G78" s="72">
        <v>0</v>
      </c>
      <c r="H78" s="72">
        <v>0</v>
      </c>
      <c r="I78" s="72">
        <v>0</v>
      </c>
      <c r="J78" s="72">
        <v>0</v>
      </c>
      <c r="K78" s="146"/>
    </row>
    <row r="79" spans="2:11" s="51" customFormat="1" ht="15.75" customHeight="1" thickBot="1" x14ac:dyDescent="0.3">
      <c r="B79" s="157" t="s">
        <v>18</v>
      </c>
      <c r="C79" s="161" t="s">
        <v>169</v>
      </c>
      <c r="D79" s="43" t="s">
        <v>52</v>
      </c>
      <c r="E79" s="142" t="s">
        <v>56</v>
      </c>
      <c r="F79" s="72">
        <f>SUM(G79:J79)</f>
        <v>922.1</v>
      </c>
      <c r="G79" s="72">
        <f t="shared" ref="G79" si="71">SUM(G80:G82)</f>
        <v>231.7</v>
      </c>
      <c r="H79" s="72">
        <f t="shared" ref="H79:J79" si="72">SUM(H80:H82)</f>
        <v>170.3</v>
      </c>
      <c r="I79" s="72">
        <f t="shared" si="72"/>
        <v>272.10000000000002</v>
      </c>
      <c r="J79" s="72">
        <f t="shared" si="72"/>
        <v>248</v>
      </c>
      <c r="K79" s="145" t="s">
        <v>43</v>
      </c>
    </row>
    <row r="80" spans="2:11" s="51" customFormat="1" ht="15.75" thickBot="1" x14ac:dyDescent="0.3">
      <c r="B80" s="130"/>
      <c r="C80" s="148"/>
      <c r="D80" s="49" t="s">
        <v>53</v>
      </c>
      <c r="E80" s="143"/>
      <c r="F80" s="72">
        <f t="shared" ref="F80:F82" si="73">SUM(G80:J80)</f>
        <v>922.1</v>
      </c>
      <c r="G80" s="72">
        <v>231.7</v>
      </c>
      <c r="H80" s="72">
        <v>170.3</v>
      </c>
      <c r="I80" s="72">
        <v>272.10000000000002</v>
      </c>
      <c r="J80" s="72">
        <v>248</v>
      </c>
      <c r="K80" s="143"/>
    </row>
    <row r="81" spans="2:11" s="51" customFormat="1" ht="15.75" thickBot="1" x14ac:dyDescent="0.3">
      <c r="B81" s="130"/>
      <c r="C81" s="148"/>
      <c r="D81" s="43" t="s">
        <v>54</v>
      </c>
      <c r="E81" s="143"/>
      <c r="F81" s="72">
        <f t="shared" si="73"/>
        <v>0</v>
      </c>
      <c r="G81" s="72">
        <v>0</v>
      </c>
      <c r="H81" s="72">
        <v>0</v>
      </c>
      <c r="I81" s="72">
        <v>0</v>
      </c>
      <c r="J81" s="72">
        <v>0</v>
      </c>
      <c r="K81" s="143"/>
    </row>
    <row r="82" spans="2:11" s="51" customFormat="1" ht="15.75" thickBot="1" x14ac:dyDescent="0.3">
      <c r="B82" s="131"/>
      <c r="C82" s="162"/>
      <c r="D82" s="49" t="s">
        <v>55</v>
      </c>
      <c r="E82" s="144"/>
      <c r="F82" s="72">
        <f t="shared" si="73"/>
        <v>0</v>
      </c>
      <c r="G82" s="72">
        <v>0</v>
      </c>
      <c r="H82" s="72">
        <v>0</v>
      </c>
      <c r="I82" s="72">
        <v>0</v>
      </c>
      <c r="J82" s="72">
        <v>0</v>
      </c>
      <c r="K82" s="143"/>
    </row>
    <row r="83" spans="2:11" s="51" customFormat="1" ht="15.75" customHeight="1" thickBot="1" x14ac:dyDescent="0.3">
      <c r="B83" s="129" t="s">
        <v>46</v>
      </c>
      <c r="C83" s="158" t="s">
        <v>163</v>
      </c>
      <c r="D83" s="43" t="s">
        <v>52</v>
      </c>
      <c r="E83" s="142" t="s">
        <v>56</v>
      </c>
      <c r="F83" s="73">
        <f>SUM(G83:J83)</f>
        <v>0</v>
      </c>
      <c r="G83" s="73">
        <f t="shared" ref="G83" si="74">SUM(G84:G86)</f>
        <v>0</v>
      </c>
      <c r="H83" s="73">
        <f t="shared" ref="H83:J83" si="75">SUM(H84:H86)</f>
        <v>0</v>
      </c>
      <c r="I83" s="73">
        <f t="shared" si="75"/>
        <v>0</v>
      </c>
      <c r="J83" s="73">
        <f t="shared" si="75"/>
        <v>0</v>
      </c>
      <c r="K83" s="78"/>
    </row>
    <row r="84" spans="2:11" s="51" customFormat="1" ht="15.75" thickBot="1" x14ac:dyDescent="0.3">
      <c r="B84" s="130"/>
      <c r="C84" s="159"/>
      <c r="D84" s="49" t="s">
        <v>53</v>
      </c>
      <c r="E84" s="143"/>
      <c r="F84" s="73">
        <f t="shared" ref="F84:F86" si="76">SUM(G84:J84)</f>
        <v>0</v>
      </c>
      <c r="G84" s="73">
        <v>0</v>
      </c>
      <c r="H84" s="73">
        <v>0</v>
      </c>
      <c r="I84" s="73">
        <v>0</v>
      </c>
      <c r="J84" s="73">
        <v>0</v>
      </c>
      <c r="K84" s="78"/>
    </row>
    <row r="85" spans="2:11" s="51" customFormat="1" ht="15.75" thickBot="1" x14ac:dyDescent="0.3">
      <c r="B85" s="130"/>
      <c r="C85" s="159"/>
      <c r="D85" s="43" t="s">
        <v>54</v>
      </c>
      <c r="E85" s="143"/>
      <c r="F85" s="73">
        <f t="shared" si="76"/>
        <v>0</v>
      </c>
      <c r="G85" s="73">
        <v>0</v>
      </c>
      <c r="H85" s="73">
        <v>0</v>
      </c>
      <c r="I85" s="73">
        <v>0</v>
      </c>
      <c r="J85" s="73">
        <v>0</v>
      </c>
      <c r="K85" s="78"/>
    </row>
    <row r="86" spans="2:11" s="51" customFormat="1" ht="15.75" thickBot="1" x14ac:dyDescent="0.3">
      <c r="B86" s="131"/>
      <c r="C86" s="160"/>
      <c r="D86" s="49" t="s">
        <v>55</v>
      </c>
      <c r="E86" s="143"/>
      <c r="F86" s="73">
        <f t="shared" si="76"/>
        <v>0</v>
      </c>
      <c r="G86" s="73">
        <v>0</v>
      </c>
      <c r="H86" s="73">
        <v>0</v>
      </c>
      <c r="I86" s="73">
        <v>0</v>
      </c>
      <c r="J86" s="73">
        <v>0</v>
      </c>
      <c r="K86" s="78"/>
    </row>
    <row r="87" spans="2:11" s="51" customFormat="1" ht="15.75" thickBot="1" x14ac:dyDescent="0.3">
      <c r="B87" s="129" t="s">
        <v>47</v>
      </c>
      <c r="C87" s="153" t="s">
        <v>171</v>
      </c>
      <c r="D87" s="43" t="s">
        <v>52</v>
      </c>
      <c r="E87" s="142" t="s">
        <v>56</v>
      </c>
      <c r="F87" s="73">
        <f>SUM(G87:J87)</f>
        <v>0</v>
      </c>
      <c r="G87" s="73">
        <f t="shared" ref="G87" si="77">SUM(G88:G90)</f>
        <v>0</v>
      </c>
      <c r="H87" s="73">
        <f t="shared" ref="H87:J87" si="78">SUM(H88:H90)</f>
        <v>0</v>
      </c>
      <c r="I87" s="73">
        <f t="shared" si="78"/>
        <v>0</v>
      </c>
      <c r="J87" s="73">
        <f t="shared" si="78"/>
        <v>0</v>
      </c>
      <c r="K87" s="145"/>
    </row>
    <row r="88" spans="2:11" s="51" customFormat="1" ht="15.75" thickBot="1" x14ac:dyDescent="0.3">
      <c r="B88" s="130"/>
      <c r="C88" s="154"/>
      <c r="D88" s="49" t="s">
        <v>53</v>
      </c>
      <c r="E88" s="143"/>
      <c r="F88" s="73">
        <f t="shared" ref="F88:F90" si="79">SUM(G88:J88)</f>
        <v>0</v>
      </c>
      <c r="G88" s="73">
        <v>0</v>
      </c>
      <c r="H88" s="73">
        <v>0</v>
      </c>
      <c r="I88" s="73">
        <v>0</v>
      </c>
      <c r="J88" s="73">
        <v>0</v>
      </c>
      <c r="K88" s="143"/>
    </row>
    <row r="89" spans="2:11" s="51" customFormat="1" ht="15.75" thickBot="1" x14ac:dyDescent="0.3">
      <c r="B89" s="130"/>
      <c r="C89" s="154"/>
      <c r="D89" s="43" t="s">
        <v>54</v>
      </c>
      <c r="E89" s="143"/>
      <c r="F89" s="73">
        <f t="shared" si="79"/>
        <v>0</v>
      </c>
      <c r="G89" s="73">
        <v>0</v>
      </c>
      <c r="H89" s="73">
        <v>0</v>
      </c>
      <c r="I89" s="73">
        <v>0</v>
      </c>
      <c r="J89" s="73">
        <v>0</v>
      </c>
      <c r="K89" s="143"/>
    </row>
    <row r="90" spans="2:11" s="51" customFormat="1" ht="15.75" thickBot="1" x14ac:dyDescent="0.3">
      <c r="B90" s="131"/>
      <c r="C90" s="155"/>
      <c r="D90" s="49" t="s">
        <v>55</v>
      </c>
      <c r="E90" s="144"/>
      <c r="F90" s="73">
        <f t="shared" si="79"/>
        <v>0</v>
      </c>
      <c r="G90" s="73">
        <v>0</v>
      </c>
      <c r="H90" s="73">
        <v>0</v>
      </c>
      <c r="I90" s="73">
        <v>0</v>
      </c>
      <c r="J90" s="73">
        <v>0</v>
      </c>
      <c r="K90" s="146"/>
    </row>
    <row r="91" spans="2:11" ht="15.75" customHeight="1" thickBot="1" x14ac:dyDescent="0.3">
      <c r="B91" s="129" t="s">
        <v>106</v>
      </c>
      <c r="C91" s="147" t="s">
        <v>40</v>
      </c>
      <c r="D91" s="43" t="s">
        <v>52</v>
      </c>
      <c r="E91" s="142" t="s">
        <v>57</v>
      </c>
      <c r="F91" s="72">
        <f t="shared" si="70"/>
        <v>1907.1</v>
      </c>
      <c r="G91" s="72">
        <f t="shared" ref="G91" si="80">SUM(G92:G94)</f>
        <v>1907.1</v>
      </c>
      <c r="H91" s="72">
        <f t="shared" ref="H91:J91" si="81">SUM(H92:H94)</f>
        <v>0</v>
      </c>
      <c r="I91" s="72">
        <f t="shared" si="81"/>
        <v>0</v>
      </c>
      <c r="J91" s="72">
        <f t="shared" si="81"/>
        <v>0</v>
      </c>
      <c r="K91" s="145" t="s">
        <v>43</v>
      </c>
    </row>
    <row r="92" spans="2:11" ht="15.75" thickBot="1" x14ac:dyDescent="0.3">
      <c r="B92" s="130"/>
      <c r="C92" s="148"/>
      <c r="D92" s="49" t="s">
        <v>53</v>
      </c>
      <c r="E92" s="143"/>
      <c r="F92" s="72">
        <f t="shared" si="70"/>
        <v>1907.1</v>
      </c>
      <c r="G92" s="72">
        <v>1907.1</v>
      </c>
      <c r="H92" s="72">
        <v>0</v>
      </c>
      <c r="I92" s="72">
        <v>0</v>
      </c>
      <c r="J92" s="72">
        <v>0</v>
      </c>
      <c r="K92" s="143"/>
    </row>
    <row r="93" spans="2:11" ht="15.75" thickBot="1" x14ac:dyDescent="0.3">
      <c r="B93" s="130"/>
      <c r="C93" s="148"/>
      <c r="D93" s="43" t="s">
        <v>54</v>
      </c>
      <c r="E93" s="143"/>
      <c r="F93" s="72">
        <f>SUM(G93:J93)</f>
        <v>0</v>
      </c>
      <c r="G93" s="72">
        <v>0</v>
      </c>
      <c r="H93" s="72">
        <v>0</v>
      </c>
      <c r="I93" s="72">
        <v>0</v>
      </c>
      <c r="J93" s="72">
        <v>0</v>
      </c>
      <c r="K93" s="143"/>
    </row>
    <row r="94" spans="2:11" ht="15.75" thickBot="1" x14ac:dyDescent="0.3">
      <c r="B94" s="131"/>
      <c r="C94" s="149"/>
      <c r="D94" s="49" t="s">
        <v>55</v>
      </c>
      <c r="E94" s="144"/>
      <c r="F94" s="72">
        <f t="shared" ref="F94" si="82">SUM(G94:J94)</f>
        <v>0</v>
      </c>
      <c r="G94" s="72">
        <v>0</v>
      </c>
      <c r="H94" s="72">
        <v>0</v>
      </c>
      <c r="I94" s="72">
        <v>0</v>
      </c>
      <c r="J94" s="72">
        <v>0</v>
      </c>
      <c r="K94" s="146"/>
    </row>
    <row r="95" spans="2:11" ht="15.75" customHeight="1" thickBot="1" x14ac:dyDescent="0.3">
      <c r="B95" s="129" t="s">
        <v>162</v>
      </c>
      <c r="C95" s="147" t="s">
        <v>21</v>
      </c>
      <c r="D95" s="43" t="s">
        <v>52</v>
      </c>
      <c r="E95" s="142" t="s">
        <v>56</v>
      </c>
      <c r="F95" s="73">
        <f>SUM(G95:J95)</f>
        <v>0</v>
      </c>
      <c r="G95" s="73">
        <f t="shared" ref="G95" si="83">SUM(G96:G98)</f>
        <v>0</v>
      </c>
      <c r="H95" s="73">
        <f t="shared" ref="H95:J95" si="84">SUM(H96:H98)</f>
        <v>0</v>
      </c>
      <c r="I95" s="73">
        <f t="shared" si="84"/>
        <v>0</v>
      </c>
      <c r="J95" s="73">
        <f t="shared" si="84"/>
        <v>0</v>
      </c>
      <c r="K95" s="145" t="s">
        <v>20</v>
      </c>
    </row>
    <row r="96" spans="2:11" ht="15.75" thickBot="1" x14ac:dyDescent="0.3">
      <c r="B96" s="130"/>
      <c r="C96" s="148"/>
      <c r="D96" s="49" t="s">
        <v>53</v>
      </c>
      <c r="E96" s="143"/>
      <c r="F96" s="73">
        <f t="shared" ref="F96:F102" si="85">SUM(G96:J96)</f>
        <v>0</v>
      </c>
      <c r="G96" s="73">
        <v>0</v>
      </c>
      <c r="H96" s="73">
        <v>0</v>
      </c>
      <c r="I96" s="73">
        <v>0</v>
      </c>
      <c r="J96" s="73">
        <v>0</v>
      </c>
      <c r="K96" s="143"/>
    </row>
    <row r="97" spans="2:11" ht="15.75" thickBot="1" x14ac:dyDescent="0.3">
      <c r="B97" s="130"/>
      <c r="C97" s="148"/>
      <c r="D97" s="43" t="s">
        <v>54</v>
      </c>
      <c r="E97" s="143"/>
      <c r="F97" s="73">
        <f t="shared" si="85"/>
        <v>0</v>
      </c>
      <c r="G97" s="73">
        <v>0</v>
      </c>
      <c r="H97" s="73">
        <v>0</v>
      </c>
      <c r="I97" s="73">
        <v>0</v>
      </c>
      <c r="J97" s="73">
        <v>0</v>
      </c>
      <c r="K97" s="143"/>
    </row>
    <row r="98" spans="2:11" ht="15.75" thickBot="1" x14ac:dyDescent="0.3">
      <c r="B98" s="131"/>
      <c r="C98" s="149"/>
      <c r="D98" s="49" t="s">
        <v>55</v>
      </c>
      <c r="E98" s="144"/>
      <c r="F98" s="73">
        <f t="shared" si="85"/>
        <v>0</v>
      </c>
      <c r="G98" s="73">
        <v>0</v>
      </c>
      <c r="H98" s="73">
        <v>0</v>
      </c>
      <c r="I98" s="73">
        <v>0</v>
      </c>
      <c r="J98" s="73">
        <v>0</v>
      </c>
      <c r="K98" s="146"/>
    </row>
    <row r="99" spans="2:11" ht="15.75" customHeight="1" thickBot="1" x14ac:dyDescent="0.3">
      <c r="B99" s="129" t="s">
        <v>170</v>
      </c>
      <c r="C99" s="147" t="s">
        <v>23</v>
      </c>
      <c r="D99" s="43" t="s">
        <v>52</v>
      </c>
      <c r="E99" s="142" t="s">
        <v>56</v>
      </c>
      <c r="F99" s="73">
        <f t="shared" si="85"/>
        <v>0</v>
      </c>
      <c r="G99" s="73">
        <f t="shared" ref="G99" si="86">SUM(G100:G102)</f>
        <v>0</v>
      </c>
      <c r="H99" s="73">
        <f t="shared" ref="H99:J99" si="87">SUM(H100:H102)</f>
        <v>0</v>
      </c>
      <c r="I99" s="73">
        <f t="shared" si="87"/>
        <v>0</v>
      </c>
      <c r="J99" s="73">
        <f t="shared" si="87"/>
        <v>0</v>
      </c>
      <c r="K99" s="145" t="s">
        <v>22</v>
      </c>
    </row>
    <row r="100" spans="2:11" ht="15.75" thickBot="1" x14ac:dyDescent="0.3">
      <c r="B100" s="130"/>
      <c r="C100" s="148"/>
      <c r="D100" s="49" t="s">
        <v>53</v>
      </c>
      <c r="E100" s="143"/>
      <c r="F100" s="73">
        <f t="shared" si="85"/>
        <v>0</v>
      </c>
      <c r="G100" s="73">
        <v>0</v>
      </c>
      <c r="H100" s="73">
        <v>0</v>
      </c>
      <c r="I100" s="73">
        <v>0</v>
      </c>
      <c r="J100" s="73">
        <v>0</v>
      </c>
      <c r="K100" s="143"/>
    </row>
    <row r="101" spans="2:11" ht="15.75" thickBot="1" x14ac:dyDescent="0.3">
      <c r="B101" s="130"/>
      <c r="C101" s="148"/>
      <c r="D101" s="43" t="s">
        <v>54</v>
      </c>
      <c r="E101" s="143"/>
      <c r="F101" s="73">
        <f t="shared" si="85"/>
        <v>0</v>
      </c>
      <c r="G101" s="73">
        <v>0</v>
      </c>
      <c r="H101" s="73">
        <v>0</v>
      </c>
      <c r="I101" s="73">
        <v>0</v>
      </c>
      <c r="J101" s="73">
        <v>0</v>
      </c>
      <c r="K101" s="143"/>
    </row>
    <row r="102" spans="2:11" ht="15.75" thickBot="1" x14ac:dyDescent="0.3">
      <c r="B102" s="131"/>
      <c r="C102" s="149"/>
      <c r="D102" s="49" t="s">
        <v>55</v>
      </c>
      <c r="E102" s="144"/>
      <c r="F102" s="73">
        <f t="shared" si="85"/>
        <v>0</v>
      </c>
      <c r="G102" s="73">
        <v>0</v>
      </c>
      <c r="H102" s="73">
        <v>0</v>
      </c>
      <c r="I102" s="73">
        <v>0</v>
      </c>
      <c r="J102" s="73">
        <v>0</v>
      </c>
      <c r="K102" s="146"/>
    </row>
    <row r="103" spans="2:11" ht="15.75" thickBot="1" x14ac:dyDescent="0.3">
      <c r="B103" s="156" t="s">
        <v>19</v>
      </c>
      <c r="C103" s="134" t="s">
        <v>41</v>
      </c>
      <c r="D103" s="42" t="s">
        <v>52</v>
      </c>
      <c r="E103" s="136" t="s">
        <v>176</v>
      </c>
      <c r="F103" s="71">
        <f>SUM(G103:J103)</f>
        <v>12051.3</v>
      </c>
      <c r="G103" s="71">
        <f t="shared" ref="G103" si="88">SUM(G104:G106)</f>
        <v>0</v>
      </c>
      <c r="H103" s="71">
        <f t="shared" ref="H103:J103" si="89">SUM(H104:H106)</f>
        <v>0</v>
      </c>
      <c r="I103" s="71">
        <f t="shared" si="89"/>
        <v>12051.3</v>
      </c>
      <c r="J103" s="71">
        <f t="shared" si="89"/>
        <v>0</v>
      </c>
      <c r="K103" s="127" t="s">
        <v>2</v>
      </c>
    </row>
    <row r="104" spans="2:11" ht="15.75" thickBot="1" x14ac:dyDescent="0.3">
      <c r="B104" s="156"/>
      <c r="C104" s="134"/>
      <c r="D104" s="48" t="s">
        <v>53</v>
      </c>
      <c r="E104" s="127"/>
      <c r="F104" s="71">
        <f t="shared" ref="F104:F106" si="90">SUM(G104:J104)</f>
        <v>12051.3</v>
      </c>
      <c r="G104" s="71">
        <f t="shared" ref="G104" si="91">G108+G112</f>
        <v>0</v>
      </c>
      <c r="H104" s="71">
        <f t="shared" ref="H104" si="92">H108+H112</f>
        <v>0</v>
      </c>
      <c r="I104" s="71">
        <f t="shared" ref="I104:J106" si="93">I108+I112</f>
        <v>12051.3</v>
      </c>
      <c r="J104" s="71">
        <f t="shared" si="93"/>
        <v>0</v>
      </c>
      <c r="K104" s="127"/>
    </row>
    <row r="105" spans="2:11" ht="15.75" thickBot="1" x14ac:dyDescent="0.3">
      <c r="B105" s="156"/>
      <c r="C105" s="134"/>
      <c r="D105" s="42" t="s">
        <v>54</v>
      </c>
      <c r="E105" s="127"/>
      <c r="F105" s="71">
        <f t="shared" si="90"/>
        <v>0</v>
      </c>
      <c r="G105" s="71">
        <f t="shared" ref="G105" si="94">G109+G113</f>
        <v>0</v>
      </c>
      <c r="H105" s="71">
        <f t="shared" ref="H105" si="95">H109+H113</f>
        <v>0</v>
      </c>
      <c r="I105" s="71">
        <f t="shared" si="93"/>
        <v>0</v>
      </c>
      <c r="J105" s="71">
        <f t="shared" si="93"/>
        <v>0</v>
      </c>
      <c r="K105" s="127"/>
    </row>
    <row r="106" spans="2:11" ht="15.75" thickBot="1" x14ac:dyDescent="0.3">
      <c r="B106" s="156"/>
      <c r="C106" s="135"/>
      <c r="D106" s="48" t="s">
        <v>55</v>
      </c>
      <c r="E106" s="137"/>
      <c r="F106" s="71">
        <f t="shared" si="90"/>
        <v>0</v>
      </c>
      <c r="G106" s="71">
        <f t="shared" ref="G106" si="96">G110+G114</f>
        <v>0</v>
      </c>
      <c r="H106" s="71">
        <f t="shared" ref="H106" si="97">H110+H114</f>
        <v>0</v>
      </c>
      <c r="I106" s="71">
        <f t="shared" si="93"/>
        <v>0</v>
      </c>
      <c r="J106" s="71">
        <f t="shared" si="93"/>
        <v>0</v>
      </c>
      <c r="K106" s="128"/>
    </row>
    <row r="107" spans="2:11" ht="15.75" customHeight="1" thickBot="1" x14ac:dyDescent="0.3">
      <c r="B107" s="157" t="s">
        <v>14</v>
      </c>
      <c r="C107" s="147" t="s">
        <v>42</v>
      </c>
      <c r="D107" s="43" t="s">
        <v>52</v>
      </c>
      <c r="E107" s="142">
        <v>2023</v>
      </c>
      <c r="F107" s="72">
        <f>SUM(G107:J107)</f>
        <v>11975</v>
      </c>
      <c r="G107" s="72">
        <f t="shared" ref="G107" si="98">SUM(G108:G110)</f>
        <v>0</v>
      </c>
      <c r="H107" s="72">
        <f t="shared" ref="H107:J107" si="99">SUM(H108:H110)</f>
        <v>0</v>
      </c>
      <c r="I107" s="72">
        <f t="shared" si="99"/>
        <v>11975</v>
      </c>
      <c r="J107" s="72">
        <f t="shared" si="99"/>
        <v>0</v>
      </c>
      <c r="K107" s="145" t="s">
        <v>43</v>
      </c>
    </row>
    <row r="108" spans="2:11" ht="15.75" thickBot="1" x14ac:dyDescent="0.3">
      <c r="B108" s="130"/>
      <c r="C108" s="148"/>
      <c r="D108" s="49" t="s">
        <v>53</v>
      </c>
      <c r="E108" s="143"/>
      <c r="F108" s="72">
        <f t="shared" ref="F108:F110" si="100">SUM(G108:J108)</f>
        <v>11975</v>
      </c>
      <c r="G108" s="72">
        <v>0</v>
      </c>
      <c r="H108" s="72">
        <v>0</v>
      </c>
      <c r="I108" s="72">
        <v>11975</v>
      </c>
      <c r="J108" s="72">
        <v>0</v>
      </c>
      <c r="K108" s="143"/>
    </row>
    <row r="109" spans="2:11" ht="15.75" thickBot="1" x14ac:dyDescent="0.3">
      <c r="B109" s="130"/>
      <c r="C109" s="148"/>
      <c r="D109" s="49" t="s">
        <v>54</v>
      </c>
      <c r="E109" s="143"/>
      <c r="F109" s="72">
        <f t="shared" si="100"/>
        <v>0</v>
      </c>
      <c r="G109" s="72">
        <v>0</v>
      </c>
      <c r="H109" s="72">
        <v>0</v>
      </c>
      <c r="I109" s="72">
        <v>0</v>
      </c>
      <c r="J109" s="72">
        <v>0</v>
      </c>
      <c r="K109" s="143"/>
    </row>
    <row r="110" spans="2:11" ht="15.75" thickBot="1" x14ac:dyDescent="0.3">
      <c r="B110" s="131"/>
      <c r="C110" s="149"/>
      <c r="D110" s="43" t="s">
        <v>55</v>
      </c>
      <c r="E110" s="144"/>
      <c r="F110" s="72">
        <f t="shared" si="100"/>
        <v>0</v>
      </c>
      <c r="G110" s="72">
        <v>0</v>
      </c>
      <c r="H110" s="72">
        <v>0</v>
      </c>
      <c r="I110" s="72">
        <v>0</v>
      </c>
      <c r="J110" s="72">
        <v>0</v>
      </c>
      <c r="K110" s="146"/>
    </row>
    <row r="111" spans="2:11" s="51" customFormat="1" ht="15.75" customHeight="1" thickBot="1" x14ac:dyDescent="0.3">
      <c r="B111" s="157" t="s">
        <v>16</v>
      </c>
      <c r="C111" s="147" t="s">
        <v>175</v>
      </c>
      <c r="D111" s="49" t="s">
        <v>52</v>
      </c>
      <c r="E111" s="142">
        <v>2024</v>
      </c>
      <c r="F111" s="72">
        <f>SUM(G111:J111)</f>
        <v>76.3</v>
      </c>
      <c r="G111" s="72">
        <f t="shared" ref="G111" si="101">SUM(G112:G114)</f>
        <v>0</v>
      </c>
      <c r="H111" s="72">
        <f t="shared" ref="H111:J111" si="102">SUM(H112:H114)</f>
        <v>0</v>
      </c>
      <c r="I111" s="72">
        <f t="shared" si="102"/>
        <v>76.3</v>
      </c>
      <c r="J111" s="72">
        <f t="shared" si="102"/>
        <v>0</v>
      </c>
      <c r="K111" s="145" t="s">
        <v>43</v>
      </c>
    </row>
    <row r="112" spans="2:11" s="51" customFormat="1" ht="15.75" thickBot="1" x14ac:dyDescent="0.3">
      <c r="B112" s="130"/>
      <c r="C112" s="148"/>
      <c r="D112" s="49" t="s">
        <v>53</v>
      </c>
      <c r="E112" s="143"/>
      <c r="F112" s="72">
        <f t="shared" ref="F112:F114" si="103">SUM(G112:J112)</f>
        <v>76.3</v>
      </c>
      <c r="G112" s="72">
        <v>0</v>
      </c>
      <c r="H112" s="72">
        <v>0</v>
      </c>
      <c r="I112" s="72">
        <v>76.3</v>
      </c>
      <c r="J112" s="72">
        <v>0</v>
      </c>
      <c r="K112" s="143"/>
    </row>
    <row r="113" spans="2:11" s="51" customFormat="1" ht="15.75" thickBot="1" x14ac:dyDescent="0.3">
      <c r="B113" s="130"/>
      <c r="C113" s="148"/>
      <c r="D113" s="49" t="s">
        <v>54</v>
      </c>
      <c r="E113" s="143"/>
      <c r="F113" s="72">
        <f t="shared" si="103"/>
        <v>0</v>
      </c>
      <c r="G113" s="72">
        <v>0</v>
      </c>
      <c r="H113" s="72">
        <v>0</v>
      </c>
      <c r="I113" s="72">
        <v>0</v>
      </c>
      <c r="J113" s="72">
        <v>0</v>
      </c>
      <c r="K113" s="143"/>
    </row>
    <row r="114" spans="2:11" s="51" customFormat="1" ht="15.75" thickBot="1" x14ac:dyDescent="0.3">
      <c r="B114" s="131"/>
      <c r="C114" s="149"/>
      <c r="D114" s="49" t="s">
        <v>55</v>
      </c>
      <c r="E114" s="144"/>
      <c r="F114" s="72">
        <f t="shared" si="103"/>
        <v>0</v>
      </c>
      <c r="G114" s="72">
        <v>0</v>
      </c>
      <c r="H114" s="72">
        <v>0</v>
      </c>
      <c r="I114" s="72">
        <v>0</v>
      </c>
      <c r="J114" s="72">
        <v>0</v>
      </c>
      <c r="K114" s="146"/>
    </row>
  </sheetData>
  <mergeCells count="109">
    <mergeCell ref="K6:K7"/>
    <mergeCell ref="B6:B7"/>
    <mergeCell ref="B62:K62"/>
    <mergeCell ref="C6:C7"/>
    <mergeCell ref="E6:E7"/>
    <mergeCell ref="E9:E13"/>
    <mergeCell ref="C9:C13"/>
    <mergeCell ref="B9:B13"/>
    <mergeCell ref="C25:C29"/>
    <mergeCell ref="B30:B33"/>
    <mergeCell ref="B34:B37"/>
    <mergeCell ref="K38:K41"/>
    <mergeCell ref="K42:K45"/>
    <mergeCell ref="K46:K49"/>
    <mergeCell ref="K50:K53"/>
    <mergeCell ref="C46:C49"/>
    <mergeCell ref="C50:C53"/>
    <mergeCell ref="C38:C41"/>
    <mergeCell ref="C42:C45"/>
    <mergeCell ref="E50:E53"/>
    <mergeCell ref="E38:E41"/>
    <mergeCell ref="E42:E45"/>
    <mergeCell ref="E46:E49"/>
    <mergeCell ref="C30:C33"/>
    <mergeCell ref="F2:K2"/>
    <mergeCell ref="B63:B66"/>
    <mergeCell ref="C63:C66"/>
    <mergeCell ref="K63:K66"/>
    <mergeCell ref="B4:K4"/>
    <mergeCell ref="B67:B70"/>
    <mergeCell ref="C67:C70"/>
    <mergeCell ref="K67:K70"/>
    <mergeCell ref="B71:B74"/>
    <mergeCell ref="C71:C74"/>
    <mergeCell ref="K71:K74"/>
    <mergeCell ref="K9:K13"/>
    <mergeCell ref="G6:J6"/>
    <mergeCell ref="F6:F7"/>
    <mergeCell ref="B14:K14"/>
    <mergeCell ref="B15:B19"/>
    <mergeCell ref="C15:C19"/>
    <mergeCell ref="E15:E19"/>
    <mergeCell ref="K15:K19"/>
    <mergeCell ref="B20:B24"/>
    <mergeCell ref="C20:C24"/>
    <mergeCell ref="E20:E24"/>
    <mergeCell ref="K20:K24"/>
    <mergeCell ref="B25:B29"/>
    <mergeCell ref="K111:K114"/>
    <mergeCell ref="E83:E86"/>
    <mergeCell ref="B79:B82"/>
    <mergeCell ref="C79:C82"/>
    <mergeCell ref="E67:E70"/>
    <mergeCell ref="E71:E74"/>
    <mergeCell ref="E75:E78"/>
    <mergeCell ref="E79:E82"/>
    <mergeCell ref="K79:K82"/>
    <mergeCell ref="E91:E94"/>
    <mergeCell ref="K95:K98"/>
    <mergeCell ref="E99:E102"/>
    <mergeCell ref="K107:K110"/>
    <mergeCell ref="E103:E106"/>
    <mergeCell ref="C107:C110"/>
    <mergeCell ref="C91:C94"/>
    <mergeCell ref="K91:K94"/>
    <mergeCell ref="E107:E110"/>
    <mergeCell ref="K99:K102"/>
    <mergeCell ref="B75:B78"/>
    <mergeCell ref="C75:C78"/>
    <mergeCell ref="K75:K78"/>
    <mergeCell ref="B91:B94"/>
    <mergeCell ref="B111:B114"/>
    <mergeCell ref="C34:C37"/>
    <mergeCell ref="E30:E33"/>
    <mergeCell ref="E34:E37"/>
    <mergeCell ref="K30:K33"/>
    <mergeCell ref="K34:K37"/>
    <mergeCell ref="E25:E29"/>
    <mergeCell ref="K25:K29"/>
    <mergeCell ref="C95:C98"/>
    <mergeCell ref="B99:B102"/>
    <mergeCell ref="C99:C102"/>
    <mergeCell ref="K87:K90"/>
    <mergeCell ref="C111:C114"/>
    <mergeCell ref="E63:E66"/>
    <mergeCell ref="B87:B90"/>
    <mergeCell ref="C87:C90"/>
    <mergeCell ref="B103:B106"/>
    <mergeCell ref="B107:B110"/>
    <mergeCell ref="E95:E98"/>
    <mergeCell ref="B95:B98"/>
    <mergeCell ref="B83:B86"/>
    <mergeCell ref="C83:C86"/>
    <mergeCell ref="E87:E90"/>
    <mergeCell ref="C103:C106"/>
    <mergeCell ref="E111:E114"/>
    <mergeCell ref="K103:K106"/>
    <mergeCell ref="B50:B53"/>
    <mergeCell ref="B46:B49"/>
    <mergeCell ref="B38:B41"/>
    <mergeCell ref="B42:B45"/>
    <mergeCell ref="B54:B57"/>
    <mergeCell ref="C54:C57"/>
    <mergeCell ref="E54:E57"/>
    <mergeCell ref="K54:K57"/>
    <mergeCell ref="B58:B61"/>
    <mergeCell ref="C58:C61"/>
    <mergeCell ref="E58:E61"/>
    <mergeCell ref="K58:K61"/>
  </mergeCells>
  <pageMargins left="0" right="0" top="0.19685039370078741" bottom="0.19685039370078741" header="0.31496062992125984" footer="0.31496062992125984"/>
  <pageSetup paperSize="9" scale="83" orientation="landscape" r:id="rId1"/>
  <rowBreaks count="2" manualBreakCount="2">
    <brk id="37" max="10" man="1"/>
    <brk id="7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view="pageBreakPreview" zoomScale="80" zoomScaleNormal="100" zoomScaleSheetLayoutView="80" workbookViewId="0">
      <selection activeCell="E35" sqref="E35"/>
    </sheetView>
  </sheetViews>
  <sheetFormatPr defaultRowHeight="15" x14ac:dyDescent="0.25"/>
  <cols>
    <col min="1" max="1" width="2.85546875" customWidth="1"/>
    <col min="2" max="2" width="7.140625" style="8" customWidth="1"/>
    <col min="3" max="3" width="65.5703125" style="8" customWidth="1"/>
    <col min="4" max="4" width="70.42578125" style="8" customWidth="1"/>
    <col min="5" max="5" width="10.5703125" customWidth="1"/>
    <col min="6" max="6" width="10.85546875" customWidth="1"/>
    <col min="7" max="7" width="10.5703125" customWidth="1"/>
    <col min="8" max="8" width="9.5703125" customWidth="1"/>
  </cols>
  <sheetData>
    <row r="1" spans="2:8" x14ac:dyDescent="0.25">
      <c r="B1" s="6"/>
      <c r="C1" s="6"/>
      <c r="D1" s="188" t="s">
        <v>59</v>
      </c>
      <c r="E1" s="188"/>
      <c r="F1" s="188"/>
      <c r="G1" s="188"/>
      <c r="H1" s="188"/>
    </row>
    <row r="2" spans="2:8" ht="3" customHeight="1" x14ac:dyDescent="0.25">
      <c r="B2" s="7"/>
      <c r="E2" s="8"/>
      <c r="F2" s="8"/>
      <c r="G2" s="8"/>
      <c r="H2" s="8"/>
    </row>
    <row r="3" spans="2:8" ht="15.75" x14ac:dyDescent="0.25">
      <c r="B3" s="189" t="s">
        <v>24</v>
      </c>
      <c r="C3" s="189"/>
      <c r="D3" s="189"/>
      <c r="E3" s="189"/>
      <c r="F3" s="189"/>
      <c r="G3" s="189"/>
      <c r="H3" s="189"/>
    </row>
    <row r="4" spans="2:8" ht="15.75" x14ac:dyDescent="0.25">
      <c r="B4" s="190" t="s">
        <v>25</v>
      </c>
      <c r="C4" s="190"/>
      <c r="D4" s="190"/>
      <c r="E4" s="190"/>
      <c r="F4" s="190"/>
      <c r="G4" s="190"/>
      <c r="H4" s="190"/>
    </row>
    <row r="5" spans="2:8" ht="15.75" x14ac:dyDescent="0.25">
      <c r="B5" s="190" t="s">
        <v>32</v>
      </c>
      <c r="C5" s="190"/>
      <c r="D5" s="190"/>
      <c r="E5" s="190"/>
      <c r="F5" s="190"/>
      <c r="G5" s="190"/>
      <c r="H5" s="190"/>
    </row>
    <row r="6" spans="2:8" ht="9" customHeight="1" x14ac:dyDescent="0.25">
      <c r="B6" s="191"/>
      <c r="C6" s="191"/>
      <c r="D6" s="191"/>
      <c r="E6" s="191"/>
      <c r="F6" s="191"/>
      <c r="G6" s="191"/>
      <c r="H6" s="191"/>
    </row>
    <row r="7" spans="2:8" ht="30.75" customHeight="1" x14ac:dyDescent="0.25">
      <c r="B7" s="192" t="s">
        <v>26</v>
      </c>
      <c r="C7" s="192" t="s">
        <v>27</v>
      </c>
      <c r="D7" s="192" t="s">
        <v>28</v>
      </c>
      <c r="E7" s="192" t="s">
        <v>29</v>
      </c>
      <c r="F7" s="194" t="s">
        <v>33</v>
      </c>
      <c r="G7" s="194"/>
      <c r="H7" s="194"/>
    </row>
    <row r="8" spans="2:8" x14ac:dyDescent="0.25">
      <c r="B8" s="192"/>
      <c r="C8" s="192"/>
      <c r="D8" s="192"/>
      <c r="E8" s="193"/>
      <c r="F8" s="22" t="s">
        <v>6</v>
      </c>
      <c r="G8" s="22" t="s">
        <v>34</v>
      </c>
      <c r="H8" s="22" t="s">
        <v>179</v>
      </c>
    </row>
    <row r="9" spans="2:8" x14ac:dyDescent="0.25">
      <c r="B9" s="9">
        <v>1</v>
      </c>
      <c r="C9" s="9">
        <v>2</v>
      </c>
      <c r="D9" s="9">
        <v>3</v>
      </c>
      <c r="E9" s="10">
        <v>4</v>
      </c>
      <c r="F9" s="10">
        <v>5</v>
      </c>
      <c r="G9" s="10">
        <v>6</v>
      </c>
      <c r="H9" s="10">
        <v>7</v>
      </c>
    </row>
    <row r="10" spans="2:8" s="51" customFormat="1" x14ac:dyDescent="0.25">
      <c r="B10" s="186" t="s">
        <v>172</v>
      </c>
      <c r="C10" s="186"/>
      <c r="D10" s="186"/>
      <c r="E10" s="186"/>
      <c r="F10" s="186"/>
      <c r="G10" s="186"/>
      <c r="H10" s="186"/>
    </row>
    <row r="11" spans="2:8" s="51" customFormat="1" ht="41.25" customHeight="1" x14ac:dyDescent="0.25">
      <c r="B11" s="11">
        <v>1</v>
      </c>
      <c r="C11" s="28" t="s">
        <v>174</v>
      </c>
      <c r="D11" s="11"/>
      <c r="E11" s="23">
        <f>SUM(F11:H11)</f>
        <v>212.1</v>
      </c>
      <c r="F11" s="23">
        <f t="shared" ref="F11:G11" si="0">F12</f>
        <v>17</v>
      </c>
      <c r="G11" s="23">
        <f t="shared" si="0"/>
        <v>0</v>
      </c>
      <c r="H11" s="23">
        <f>H12</f>
        <v>195.1</v>
      </c>
    </row>
    <row r="12" spans="2:8" s="51" customFormat="1" ht="45.75" customHeight="1" x14ac:dyDescent="0.25">
      <c r="B12" s="15" t="s">
        <v>9</v>
      </c>
      <c r="C12" s="90" t="s">
        <v>180</v>
      </c>
      <c r="D12" s="13" t="s">
        <v>17</v>
      </c>
      <c r="E12" s="25">
        <f>F12+G12+H12</f>
        <v>212.1</v>
      </c>
      <c r="F12" s="25">
        <v>17</v>
      </c>
      <c r="G12" s="25">
        <v>0</v>
      </c>
      <c r="H12" s="25">
        <v>195.1</v>
      </c>
    </row>
    <row r="13" spans="2:8" ht="48" customHeight="1" x14ac:dyDescent="0.25">
      <c r="B13" s="16">
        <v>2</v>
      </c>
      <c r="C13" s="32" t="s">
        <v>7</v>
      </c>
      <c r="D13" s="17" t="s">
        <v>30</v>
      </c>
      <c r="E13" s="23">
        <f>SUM(F13:H13)</f>
        <v>21395.7</v>
      </c>
      <c r="F13" s="23">
        <f>SUM(F14:F14)</f>
        <v>4078.7</v>
      </c>
      <c r="G13" s="23">
        <f>SUM(G14:G14)</f>
        <v>0</v>
      </c>
      <c r="H13" s="23">
        <f>SUM(H14:H14)</f>
        <v>17317</v>
      </c>
    </row>
    <row r="14" spans="2:8" ht="78.75" customHeight="1" x14ac:dyDescent="0.25">
      <c r="B14" s="18" t="s">
        <v>14</v>
      </c>
      <c r="C14" s="34" t="s">
        <v>11</v>
      </c>
      <c r="D14" s="9" t="s">
        <v>49</v>
      </c>
      <c r="E14" s="24">
        <f>SUM(F14:H14)</f>
        <v>21395.7</v>
      </c>
      <c r="F14" s="24">
        <v>4078.7</v>
      </c>
      <c r="G14" s="24">
        <v>0</v>
      </c>
      <c r="H14" s="24">
        <v>17317</v>
      </c>
    </row>
    <row r="15" spans="2:8" ht="42.75" x14ac:dyDescent="0.25">
      <c r="B15" s="16">
        <v>3</v>
      </c>
      <c r="C15" s="33" t="s">
        <v>13</v>
      </c>
      <c r="D15" s="17" t="s">
        <v>30</v>
      </c>
      <c r="E15" s="23">
        <f t="shared" ref="E15:E18" si="1">F15+G15+H15</f>
        <v>11032.300000000001</v>
      </c>
      <c r="F15" s="23">
        <f>F16+F17+F18</f>
        <v>882.6</v>
      </c>
      <c r="G15" s="23">
        <f t="shared" ref="G15:H15" si="2">G16+G17+G18</f>
        <v>0</v>
      </c>
      <c r="H15" s="23">
        <f t="shared" si="2"/>
        <v>10149.700000000001</v>
      </c>
    </row>
    <row r="16" spans="2:8" ht="30" x14ac:dyDescent="0.25">
      <c r="B16" s="18" t="s">
        <v>189</v>
      </c>
      <c r="C16" s="34" t="s">
        <v>15</v>
      </c>
      <c r="D16" s="9" t="s">
        <v>50</v>
      </c>
      <c r="E16" s="25">
        <f t="shared" si="1"/>
        <v>3648.8</v>
      </c>
      <c r="F16" s="25">
        <v>291.89999999999998</v>
      </c>
      <c r="G16" s="25">
        <v>0</v>
      </c>
      <c r="H16" s="25">
        <v>3356.9</v>
      </c>
    </row>
    <row r="17" spans="2:8" ht="46.5" customHeight="1" x14ac:dyDescent="0.25">
      <c r="B17" s="18" t="s">
        <v>190</v>
      </c>
      <c r="C17" s="34" t="s">
        <v>101</v>
      </c>
      <c r="D17" s="9" t="s">
        <v>84</v>
      </c>
      <c r="E17" s="24">
        <f t="shared" si="1"/>
        <v>7383.5</v>
      </c>
      <c r="F17" s="25">
        <v>590.70000000000005</v>
      </c>
      <c r="G17" s="24">
        <v>0</v>
      </c>
      <c r="H17" s="24">
        <v>6792.8</v>
      </c>
    </row>
    <row r="18" spans="2:8" ht="45" x14ac:dyDescent="0.25">
      <c r="B18" s="18" t="s">
        <v>191</v>
      </c>
      <c r="C18" s="35" t="s">
        <v>17</v>
      </c>
      <c r="D18" s="9"/>
      <c r="E18" s="26">
        <f t="shared" si="1"/>
        <v>0</v>
      </c>
      <c r="F18" s="27">
        <v>0</v>
      </c>
      <c r="G18" s="26">
        <v>0</v>
      </c>
      <c r="H18" s="26">
        <v>0</v>
      </c>
    </row>
    <row r="19" spans="2:8" s="51" customFormat="1" x14ac:dyDescent="0.25">
      <c r="B19" s="187" t="s">
        <v>177</v>
      </c>
      <c r="C19" s="187"/>
      <c r="D19" s="187"/>
      <c r="E19" s="23">
        <f>SUM(F19:H19)</f>
        <v>32640.1</v>
      </c>
      <c r="F19" s="23">
        <f>F11+F13+F15</f>
        <v>4978.3</v>
      </c>
      <c r="G19" s="23">
        <f t="shared" ref="G19:H19" si="3">G11+G13+G15</f>
        <v>0</v>
      </c>
      <c r="H19" s="23">
        <f t="shared" si="3"/>
        <v>27661.8</v>
      </c>
    </row>
    <row r="20" spans="2:8" x14ac:dyDescent="0.25">
      <c r="B20" s="186" t="s">
        <v>3</v>
      </c>
      <c r="C20" s="186"/>
      <c r="D20" s="186"/>
      <c r="E20" s="186"/>
      <c r="F20" s="186"/>
      <c r="G20" s="186"/>
      <c r="H20" s="186"/>
    </row>
    <row r="21" spans="2:8" ht="41.25" customHeight="1" x14ac:dyDescent="0.25">
      <c r="B21" s="11">
        <v>1</v>
      </c>
      <c r="C21" s="28" t="s">
        <v>38</v>
      </c>
      <c r="D21" s="11"/>
      <c r="E21" s="23">
        <f>SUM(F21:H21)</f>
        <v>8969.4</v>
      </c>
      <c r="F21" s="23">
        <f>SUM(F22:F29)</f>
        <v>2685.2</v>
      </c>
      <c r="G21" s="23">
        <f>SUM(G22:G29)</f>
        <v>0</v>
      </c>
      <c r="H21" s="23">
        <f>SUM(H22:H29)</f>
        <v>6284.2</v>
      </c>
    </row>
    <row r="22" spans="2:8" ht="45.75" customHeight="1" x14ac:dyDescent="0.25">
      <c r="B22" s="12" t="s">
        <v>9</v>
      </c>
      <c r="C22" s="29" t="s">
        <v>45</v>
      </c>
      <c r="D22" s="13" t="s">
        <v>105</v>
      </c>
      <c r="E22" s="25">
        <f>F22+G22+H22</f>
        <v>6830.5999999999995</v>
      </c>
      <c r="F22" s="25">
        <v>546.4</v>
      </c>
      <c r="G22" s="25">
        <v>0</v>
      </c>
      <c r="H22" s="25">
        <v>6284.2</v>
      </c>
    </row>
    <row r="23" spans="2:8" s="51" customFormat="1" ht="45.75" customHeight="1" x14ac:dyDescent="0.25">
      <c r="B23" s="69" t="s">
        <v>12</v>
      </c>
      <c r="C23" s="29" t="s">
        <v>169</v>
      </c>
      <c r="D23" s="13" t="s">
        <v>108</v>
      </c>
      <c r="E23" s="25">
        <f>F23+G23+H23</f>
        <v>231.7</v>
      </c>
      <c r="F23" s="25">
        <v>231.7</v>
      </c>
      <c r="G23" s="25">
        <v>0</v>
      </c>
      <c r="H23" s="25">
        <v>0</v>
      </c>
    </row>
    <row r="24" spans="2:8" ht="43.5" customHeight="1" x14ac:dyDescent="0.25">
      <c r="B24" s="12" t="s">
        <v>18</v>
      </c>
      <c r="C24" s="29" t="s">
        <v>39</v>
      </c>
      <c r="D24" s="13"/>
      <c r="E24" s="25">
        <f>F24+G24+H24</f>
        <v>0</v>
      </c>
      <c r="F24" s="25">
        <v>0</v>
      </c>
      <c r="G24" s="25">
        <v>0</v>
      </c>
      <c r="H24" s="25">
        <v>0</v>
      </c>
    </row>
    <row r="25" spans="2:8" s="51" customFormat="1" ht="45.75" customHeight="1" x14ac:dyDescent="0.25">
      <c r="B25" s="69" t="s">
        <v>46</v>
      </c>
      <c r="C25" s="80" t="s">
        <v>163</v>
      </c>
      <c r="D25" s="13"/>
      <c r="E25" s="25">
        <v>0</v>
      </c>
      <c r="F25" s="25">
        <v>0</v>
      </c>
      <c r="G25" s="25">
        <v>0</v>
      </c>
      <c r="H25" s="25">
        <v>0</v>
      </c>
    </row>
    <row r="26" spans="2:8" s="51" customFormat="1" ht="45" x14ac:dyDescent="0.25">
      <c r="B26" s="69" t="s">
        <v>47</v>
      </c>
      <c r="C26" s="80" t="s">
        <v>171</v>
      </c>
      <c r="D26" s="13"/>
      <c r="E26" s="25">
        <v>0</v>
      </c>
      <c r="F26" s="25">
        <v>0</v>
      </c>
      <c r="G26" s="25">
        <v>0</v>
      </c>
      <c r="H26" s="25">
        <v>0</v>
      </c>
    </row>
    <row r="27" spans="2:8" ht="30" x14ac:dyDescent="0.25">
      <c r="B27" s="12" t="s">
        <v>106</v>
      </c>
      <c r="C27" s="29" t="s">
        <v>40</v>
      </c>
      <c r="D27" s="13" t="s">
        <v>107</v>
      </c>
      <c r="E27" s="25">
        <f t="shared" ref="E27:E29" si="4">F27+G27+H27</f>
        <v>1907.1</v>
      </c>
      <c r="F27" s="25">
        <v>1907.1</v>
      </c>
      <c r="G27" s="25">
        <v>0</v>
      </c>
      <c r="H27" s="25">
        <v>0</v>
      </c>
    </row>
    <row r="28" spans="2:8" ht="45" x14ac:dyDescent="0.25">
      <c r="B28" s="12" t="s">
        <v>162</v>
      </c>
      <c r="C28" s="29" t="s">
        <v>21</v>
      </c>
      <c r="D28" s="13"/>
      <c r="E28" s="25">
        <f t="shared" si="4"/>
        <v>0</v>
      </c>
      <c r="F28" s="25">
        <v>0</v>
      </c>
      <c r="G28" s="25">
        <v>0</v>
      </c>
      <c r="H28" s="25">
        <v>0</v>
      </c>
    </row>
    <row r="29" spans="2:8" ht="45" x14ac:dyDescent="0.25">
      <c r="B29" s="12" t="s">
        <v>170</v>
      </c>
      <c r="C29" s="29" t="s">
        <v>23</v>
      </c>
      <c r="D29" s="13"/>
      <c r="E29" s="25">
        <f t="shared" si="4"/>
        <v>0</v>
      </c>
      <c r="F29" s="25">
        <v>0</v>
      </c>
      <c r="G29" s="25">
        <v>0</v>
      </c>
      <c r="H29" s="25">
        <v>0</v>
      </c>
    </row>
    <row r="30" spans="2:8" ht="42.75" x14ac:dyDescent="0.25">
      <c r="B30" s="14">
        <v>2</v>
      </c>
      <c r="C30" s="30" t="s">
        <v>41</v>
      </c>
      <c r="D30" s="13"/>
      <c r="E30" s="23">
        <f>SUM(F30:H30)</f>
        <v>0</v>
      </c>
      <c r="F30" s="23">
        <f>F31</f>
        <v>0</v>
      </c>
      <c r="G30" s="23">
        <f t="shared" ref="G30:H30" si="5">G31</f>
        <v>0</v>
      </c>
      <c r="H30" s="23">
        <f t="shared" si="5"/>
        <v>0</v>
      </c>
    </row>
    <row r="31" spans="2:8" ht="30" x14ac:dyDescent="0.25">
      <c r="B31" s="15" t="s">
        <v>14</v>
      </c>
      <c r="C31" s="31" t="s">
        <v>42</v>
      </c>
      <c r="D31" s="9"/>
      <c r="E31" s="24">
        <f>SUM(F31:H31)</f>
        <v>0</v>
      </c>
      <c r="F31" s="24">
        <v>0</v>
      </c>
      <c r="G31" s="24">
        <v>0</v>
      </c>
      <c r="H31" s="24">
        <v>0</v>
      </c>
    </row>
    <row r="32" spans="2:8" s="51" customFormat="1" x14ac:dyDescent="0.25">
      <c r="B32" s="15" t="s">
        <v>16</v>
      </c>
      <c r="C32" s="31" t="s">
        <v>175</v>
      </c>
      <c r="D32" s="9"/>
      <c r="E32" s="24">
        <f>SUM(F32:H32)</f>
        <v>0</v>
      </c>
      <c r="F32" s="24">
        <v>0</v>
      </c>
      <c r="G32" s="24">
        <v>0</v>
      </c>
      <c r="H32" s="24">
        <v>0</v>
      </c>
    </row>
    <row r="33" spans="2:8" x14ac:dyDescent="0.25">
      <c r="B33" s="187" t="s">
        <v>48</v>
      </c>
      <c r="C33" s="187"/>
      <c r="D33" s="187"/>
      <c r="E33" s="23">
        <f>E30+E21</f>
        <v>8969.4</v>
      </c>
      <c r="F33" s="23">
        <f>F30+F21</f>
        <v>2685.2</v>
      </c>
      <c r="G33" s="23">
        <f>G30+G21</f>
        <v>0</v>
      </c>
      <c r="H33" s="23">
        <f>H30+H21</f>
        <v>6284.2</v>
      </c>
    </row>
    <row r="34" spans="2:8" ht="15.75" x14ac:dyDescent="0.25">
      <c r="B34" s="183" t="s">
        <v>31</v>
      </c>
      <c r="C34" s="184"/>
      <c r="D34" s="185"/>
      <c r="E34" s="23">
        <f>SUM(F34:H34)</f>
        <v>41609.5</v>
      </c>
      <c r="F34" s="23">
        <f t="shared" ref="F34:G34" si="6">F33+F19</f>
        <v>7663.5</v>
      </c>
      <c r="G34" s="23">
        <f t="shared" si="6"/>
        <v>0</v>
      </c>
      <c r="H34" s="23">
        <f>H33+H19</f>
        <v>33946</v>
      </c>
    </row>
    <row r="35" spans="2:8" ht="15.75" x14ac:dyDescent="0.25">
      <c r="B35" s="19"/>
      <c r="C35" s="19"/>
      <c r="D35" s="19"/>
    </row>
    <row r="36" spans="2:8" x14ac:dyDescent="0.25">
      <c r="B36" s="20"/>
      <c r="C36" s="20"/>
      <c r="D36" s="20"/>
    </row>
    <row r="37" spans="2:8" x14ac:dyDescent="0.25">
      <c r="B37" s="21"/>
    </row>
    <row r="38" spans="2:8" x14ac:dyDescent="0.25">
      <c r="B38" s="21"/>
      <c r="C38"/>
      <c r="D38"/>
    </row>
  </sheetData>
  <mergeCells count="15">
    <mergeCell ref="B34:D34"/>
    <mergeCell ref="B20:H20"/>
    <mergeCell ref="B33:D33"/>
    <mergeCell ref="D1:H1"/>
    <mergeCell ref="B3:H3"/>
    <mergeCell ref="B4:H4"/>
    <mergeCell ref="B5:H5"/>
    <mergeCell ref="B6:H6"/>
    <mergeCell ref="B10:H10"/>
    <mergeCell ref="B19:D19"/>
    <mergeCell ref="B7:B8"/>
    <mergeCell ref="C7:C8"/>
    <mergeCell ref="D7:D8"/>
    <mergeCell ref="E7:E8"/>
    <mergeCell ref="F7:H7"/>
  </mergeCells>
  <pageMargins left="0" right="0" top="0.15748031496062992" bottom="0.15748031496062992" header="0.31496062992125984" footer="0.31496062992125984"/>
  <pageSetup paperSize="9" scale="69" orientation="landscape" r:id="rId1"/>
  <rowBreaks count="2" manualBreakCount="2">
    <brk id="26" max="7" man="1"/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view="pageBreakPreview" topLeftCell="A4" zoomScale="80" zoomScaleNormal="100" zoomScaleSheetLayoutView="80" workbookViewId="0">
      <selection activeCell="F18" sqref="F18"/>
    </sheetView>
  </sheetViews>
  <sheetFormatPr defaultRowHeight="15" x14ac:dyDescent="0.25"/>
  <cols>
    <col min="1" max="1" width="2.85546875" style="51" customWidth="1"/>
    <col min="2" max="2" width="7" style="8" customWidth="1"/>
    <col min="3" max="3" width="65.5703125" style="8" customWidth="1"/>
    <col min="4" max="4" width="70.42578125" style="8" customWidth="1"/>
    <col min="5" max="5" width="10.5703125" style="51" customWidth="1"/>
    <col min="6" max="6" width="10.85546875" style="51" customWidth="1"/>
    <col min="7" max="7" width="10.5703125" style="51" customWidth="1"/>
    <col min="8" max="8" width="9.5703125" style="51" customWidth="1"/>
    <col min="9" max="16384" width="9.140625" style="51"/>
  </cols>
  <sheetData>
    <row r="1" spans="2:8" x14ac:dyDescent="0.25">
      <c r="B1" s="6"/>
      <c r="C1" s="6"/>
      <c r="D1" s="188" t="s">
        <v>59</v>
      </c>
      <c r="E1" s="188"/>
      <c r="F1" s="188"/>
      <c r="G1" s="188"/>
      <c r="H1" s="188"/>
    </row>
    <row r="2" spans="2:8" ht="3" customHeight="1" x14ac:dyDescent="0.25">
      <c r="B2" s="7"/>
      <c r="E2" s="8"/>
      <c r="F2" s="8"/>
      <c r="G2" s="8"/>
      <c r="H2" s="8"/>
    </row>
    <row r="3" spans="2:8" ht="15.75" x14ac:dyDescent="0.25">
      <c r="B3" s="189" t="s">
        <v>24</v>
      </c>
      <c r="C3" s="189"/>
      <c r="D3" s="189"/>
      <c r="E3" s="189"/>
      <c r="F3" s="189"/>
      <c r="G3" s="189"/>
      <c r="H3" s="189"/>
    </row>
    <row r="4" spans="2:8" ht="15.75" x14ac:dyDescent="0.25">
      <c r="B4" s="190" t="s">
        <v>25</v>
      </c>
      <c r="C4" s="190"/>
      <c r="D4" s="190"/>
      <c r="E4" s="190"/>
      <c r="F4" s="190"/>
      <c r="G4" s="190"/>
      <c r="H4" s="190"/>
    </row>
    <row r="5" spans="2:8" ht="15.75" x14ac:dyDescent="0.25">
      <c r="B5" s="190" t="s">
        <v>181</v>
      </c>
      <c r="C5" s="190"/>
      <c r="D5" s="190"/>
      <c r="E5" s="190"/>
      <c r="F5" s="190"/>
      <c r="G5" s="190"/>
      <c r="H5" s="190"/>
    </row>
    <row r="6" spans="2:8" ht="9" customHeight="1" x14ac:dyDescent="0.25">
      <c r="B6" s="191"/>
      <c r="C6" s="191"/>
      <c r="D6" s="191"/>
      <c r="E6" s="191"/>
      <c r="F6" s="191"/>
      <c r="G6" s="191"/>
      <c r="H6" s="191"/>
    </row>
    <row r="7" spans="2:8" ht="30.75" customHeight="1" x14ac:dyDescent="0.25">
      <c r="B7" s="192" t="s">
        <v>26</v>
      </c>
      <c r="C7" s="192" t="s">
        <v>27</v>
      </c>
      <c r="D7" s="192" t="s">
        <v>28</v>
      </c>
      <c r="E7" s="192" t="s">
        <v>29</v>
      </c>
      <c r="F7" s="194" t="s">
        <v>33</v>
      </c>
      <c r="G7" s="194"/>
      <c r="H7" s="194"/>
    </row>
    <row r="8" spans="2:8" x14ac:dyDescent="0.25">
      <c r="B8" s="192"/>
      <c r="C8" s="192"/>
      <c r="D8" s="192"/>
      <c r="E8" s="193"/>
      <c r="F8" s="84" t="s">
        <v>6</v>
      </c>
      <c r="G8" s="84" t="s">
        <v>34</v>
      </c>
      <c r="H8" s="84" t="s">
        <v>179</v>
      </c>
    </row>
    <row r="9" spans="2:8" x14ac:dyDescent="0.25">
      <c r="B9" s="9">
        <v>1</v>
      </c>
      <c r="C9" s="9">
        <v>2</v>
      </c>
      <c r="D9" s="9">
        <v>3</v>
      </c>
      <c r="E9" s="10">
        <v>4</v>
      </c>
      <c r="F9" s="10">
        <v>5</v>
      </c>
      <c r="G9" s="10">
        <v>6</v>
      </c>
      <c r="H9" s="10">
        <v>7</v>
      </c>
    </row>
    <row r="10" spans="2:8" x14ac:dyDescent="0.25">
      <c r="B10" s="186" t="s">
        <v>172</v>
      </c>
      <c r="C10" s="186"/>
      <c r="D10" s="186"/>
      <c r="E10" s="186"/>
      <c r="F10" s="186"/>
      <c r="G10" s="186"/>
      <c r="H10" s="186"/>
    </row>
    <row r="11" spans="2:8" ht="41.25" customHeight="1" x14ac:dyDescent="0.25">
      <c r="B11" s="11">
        <v>1</v>
      </c>
      <c r="C11" s="28" t="s">
        <v>174</v>
      </c>
      <c r="D11" s="11"/>
      <c r="E11" s="23">
        <f>SUM(F11:H11)</f>
        <v>0</v>
      </c>
      <c r="F11" s="23">
        <f t="shared" ref="F11:G11" si="0">F12</f>
        <v>0</v>
      </c>
      <c r="G11" s="23">
        <f t="shared" si="0"/>
        <v>0</v>
      </c>
      <c r="H11" s="23">
        <f>H12</f>
        <v>0</v>
      </c>
    </row>
    <row r="12" spans="2:8" ht="45.75" customHeight="1" x14ac:dyDescent="0.25">
      <c r="B12" s="15" t="s">
        <v>9</v>
      </c>
      <c r="C12" s="90" t="s">
        <v>180</v>
      </c>
      <c r="D12" s="13" t="s">
        <v>17</v>
      </c>
      <c r="E12" s="25">
        <f>F12+G12+H12</f>
        <v>0</v>
      </c>
      <c r="F12" s="25">
        <v>0</v>
      </c>
      <c r="G12" s="25">
        <v>0</v>
      </c>
      <c r="H12" s="25">
        <v>0</v>
      </c>
    </row>
    <row r="13" spans="2:8" ht="48" customHeight="1" x14ac:dyDescent="0.25">
      <c r="B13" s="16">
        <v>2</v>
      </c>
      <c r="C13" s="32" t="s">
        <v>7</v>
      </c>
      <c r="D13" s="17" t="s">
        <v>30</v>
      </c>
      <c r="E13" s="23">
        <f>SUM(F13:H13)</f>
        <v>2000</v>
      </c>
      <c r="F13" s="23">
        <f>SUM(F14:F16)</f>
        <v>2000</v>
      </c>
      <c r="G13" s="23">
        <f t="shared" ref="G13:H13" si="1">SUM(G14:G16)</f>
        <v>0</v>
      </c>
      <c r="H13" s="23">
        <f t="shared" si="1"/>
        <v>0</v>
      </c>
    </row>
    <row r="14" spans="2:8" ht="31.5" customHeight="1" x14ac:dyDescent="0.25">
      <c r="B14" s="198" t="s">
        <v>14</v>
      </c>
      <c r="C14" s="195" t="s">
        <v>11</v>
      </c>
      <c r="D14" s="9" t="s">
        <v>185</v>
      </c>
      <c r="E14" s="24">
        <f>SUM(F14:H14)</f>
        <v>689.2</v>
      </c>
      <c r="F14" s="24">
        <v>689.2</v>
      </c>
      <c r="G14" s="24">
        <v>0</v>
      </c>
      <c r="H14" s="24">
        <v>0</v>
      </c>
    </row>
    <row r="15" spans="2:8" ht="31.5" customHeight="1" x14ac:dyDescent="0.25">
      <c r="B15" s="199"/>
      <c r="C15" s="196"/>
      <c r="D15" s="85" t="s">
        <v>184</v>
      </c>
      <c r="E15" s="86">
        <f t="shared" ref="E15:E16" si="2">SUM(F15:H15)</f>
        <v>1000</v>
      </c>
      <c r="F15" s="86">
        <v>1000</v>
      </c>
      <c r="G15" s="86">
        <v>0</v>
      </c>
      <c r="H15" s="86">
        <v>0</v>
      </c>
    </row>
    <row r="16" spans="2:8" ht="42" customHeight="1" x14ac:dyDescent="0.25">
      <c r="B16" s="200"/>
      <c r="C16" s="197"/>
      <c r="D16" s="85" t="s">
        <v>109</v>
      </c>
      <c r="E16" s="86">
        <f t="shared" si="2"/>
        <v>310.8</v>
      </c>
      <c r="F16" s="86">
        <v>310.8</v>
      </c>
      <c r="G16" s="86">
        <v>0</v>
      </c>
      <c r="H16" s="86">
        <v>0</v>
      </c>
    </row>
    <row r="17" spans="2:8" ht="42.75" x14ac:dyDescent="0.25">
      <c r="B17" s="16">
        <v>3</v>
      </c>
      <c r="C17" s="33" t="s">
        <v>13</v>
      </c>
      <c r="D17" s="17" t="s">
        <v>30</v>
      </c>
      <c r="E17" s="23">
        <f t="shared" ref="E17:E20" si="3">F17+G17+H17</f>
        <v>2606.1999999999998</v>
      </c>
      <c r="F17" s="23">
        <f>F18+F19+F20</f>
        <v>260.60000000000002</v>
      </c>
      <c r="G17" s="23">
        <f t="shared" ref="G17:H17" si="4">G18+G19+G20</f>
        <v>0</v>
      </c>
      <c r="H17" s="23">
        <f t="shared" si="4"/>
        <v>2345.6</v>
      </c>
    </row>
    <row r="18" spans="2:8" ht="30" x14ac:dyDescent="0.25">
      <c r="B18" s="18" t="s">
        <v>189</v>
      </c>
      <c r="C18" s="34" t="s">
        <v>15</v>
      </c>
      <c r="D18" s="9" t="s">
        <v>50</v>
      </c>
      <c r="E18" s="25">
        <f t="shared" si="3"/>
        <v>2606.1999999999998</v>
      </c>
      <c r="F18" s="25">
        <v>260.60000000000002</v>
      </c>
      <c r="G18" s="25">
        <v>0</v>
      </c>
      <c r="H18" s="25">
        <v>2345.6</v>
      </c>
    </row>
    <row r="19" spans="2:8" ht="46.5" customHeight="1" x14ac:dyDescent="0.25">
      <c r="B19" s="18" t="s">
        <v>190</v>
      </c>
      <c r="C19" s="34" t="s">
        <v>101</v>
      </c>
      <c r="D19" s="9" t="s">
        <v>84</v>
      </c>
      <c r="E19" s="24">
        <f t="shared" si="3"/>
        <v>0</v>
      </c>
      <c r="F19" s="25">
        <v>0</v>
      </c>
      <c r="G19" s="24">
        <v>0</v>
      </c>
      <c r="H19" s="24">
        <v>0</v>
      </c>
    </row>
    <row r="20" spans="2:8" ht="45" x14ac:dyDescent="0.25">
      <c r="B20" s="18" t="s">
        <v>191</v>
      </c>
      <c r="C20" s="35" t="s">
        <v>17</v>
      </c>
      <c r="D20" s="9"/>
      <c r="E20" s="26">
        <f t="shared" si="3"/>
        <v>0</v>
      </c>
      <c r="F20" s="27">
        <v>0</v>
      </c>
      <c r="G20" s="26">
        <v>0</v>
      </c>
      <c r="H20" s="26">
        <v>0</v>
      </c>
    </row>
    <row r="21" spans="2:8" ht="31.5" customHeight="1" x14ac:dyDescent="0.25">
      <c r="B21" s="16">
        <v>4</v>
      </c>
      <c r="C21" s="96" t="s">
        <v>193</v>
      </c>
      <c r="D21" s="17" t="s">
        <v>30</v>
      </c>
      <c r="E21" s="23">
        <f t="shared" ref="E21:E22" si="5">F21+G21+H21</f>
        <v>0</v>
      </c>
      <c r="F21" s="23">
        <f>F22</f>
        <v>0</v>
      </c>
      <c r="G21" s="23">
        <v>0</v>
      </c>
      <c r="H21" s="23">
        <f>H22</f>
        <v>0</v>
      </c>
    </row>
    <row r="22" spans="2:8" ht="45" x14ac:dyDescent="0.25">
      <c r="B22" s="18" t="s">
        <v>117</v>
      </c>
      <c r="C22" s="34" t="s">
        <v>195</v>
      </c>
      <c r="D22" s="9"/>
      <c r="E22" s="25">
        <f t="shared" si="5"/>
        <v>0</v>
      </c>
      <c r="F22" s="25">
        <v>0</v>
      </c>
      <c r="G22" s="25">
        <v>0</v>
      </c>
      <c r="H22" s="25">
        <v>0</v>
      </c>
    </row>
    <row r="23" spans="2:8" x14ac:dyDescent="0.25">
      <c r="B23" s="187" t="s">
        <v>177</v>
      </c>
      <c r="C23" s="187"/>
      <c r="D23" s="187"/>
      <c r="E23" s="23">
        <f>SUM(F23:H23)</f>
        <v>4606.2</v>
      </c>
      <c r="F23" s="23">
        <f>F11+F13+F17+F21</f>
        <v>2260.6</v>
      </c>
      <c r="G23" s="23">
        <f>G11+G13+G17+G21</f>
        <v>0</v>
      </c>
      <c r="H23" s="23">
        <f>H17+H13+H11+H21</f>
        <v>2345.6</v>
      </c>
    </row>
    <row r="24" spans="2:8" x14ac:dyDescent="0.25">
      <c r="B24" s="186" t="s">
        <v>3</v>
      </c>
      <c r="C24" s="186"/>
      <c r="D24" s="186"/>
      <c r="E24" s="186"/>
      <c r="F24" s="186"/>
      <c r="G24" s="186"/>
      <c r="H24" s="186"/>
    </row>
    <row r="25" spans="2:8" ht="41.25" customHeight="1" x14ac:dyDescent="0.25">
      <c r="B25" s="11">
        <v>1</v>
      </c>
      <c r="C25" s="28" t="s">
        <v>38</v>
      </c>
      <c r="D25" s="11"/>
      <c r="E25" s="23">
        <f>SUM(F25:H25)</f>
        <v>1170.3</v>
      </c>
      <c r="F25" s="23">
        <f>SUM(F26:F33)</f>
        <v>1170.3</v>
      </c>
      <c r="G25" s="23">
        <f>SUM(G26:G33)</f>
        <v>0</v>
      </c>
      <c r="H25" s="23">
        <f>SUM(H26:H33)</f>
        <v>0</v>
      </c>
    </row>
    <row r="26" spans="2:8" ht="45.75" customHeight="1" x14ac:dyDescent="0.25">
      <c r="B26" s="12" t="s">
        <v>9</v>
      </c>
      <c r="C26" s="29" t="s">
        <v>45</v>
      </c>
      <c r="D26" s="13" t="s">
        <v>105</v>
      </c>
      <c r="E26" s="25">
        <f>F26+G26+H26</f>
        <v>0</v>
      </c>
      <c r="F26" s="25">
        <v>0</v>
      </c>
      <c r="G26" s="25">
        <v>0</v>
      </c>
      <c r="H26" s="25">
        <v>0</v>
      </c>
    </row>
    <row r="27" spans="2:8" ht="45.75" customHeight="1" x14ac:dyDescent="0.25">
      <c r="B27" s="69" t="s">
        <v>12</v>
      </c>
      <c r="C27" s="29" t="s">
        <v>169</v>
      </c>
      <c r="D27" s="13" t="s">
        <v>108</v>
      </c>
      <c r="E27" s="25">
        <f>F27+G27+H27</f>
        <v>170.3</v>
      </c>
      <c r="F27" s="25">
        <v>170.3</v>
      </c>
      <c r="G27" s="25">
        <v>0</v>
      </c>
      <c r="H27" s="25">
        <v>0</v>
      </c>
    </row>
    <row r="28" spans="2:8" ht="59.25" customHeight="1" x14ac:dyDescent="0.25">
      <c r="B28" s="12" t="s">
        <v>18</v>
      </c>
      <c r="C28" s="29" t="s">
        <v>182</v>
      </c>
      <c r="D28" s="13" t="s">
        <v>183</v>
      </c>
      <c r="E28" s="25">
        <f>F28+G28+H28</f>
        <v>1000</v>
      </c>
      <c r="F28" s="25">
        <v>1000</v>
      </c>
      <c r="G28" s="25">
        <v>0</v>
      </c>
      <c r="H28" s="25">
        <v>0</v>
      </c>
    </row>
    <row r="29" spans="2:8" ht="45.75" customHeight="1" x14ac:dyDescent="0.25">
      <c r="B29" s="69" t="s">
        <v>46</v>
      </c>
      <c r="C29" s="80" t="s">
        <v>163</v>
      </c>
      <c r="D29" s="13"/>
      <c r="E29" s="25">
        <v>0</v>
      </c>
      <c r="F29" s="25">
        <v>0</v>
      </c>
      <c r="G29" s="25">
        <v>0</v>
      </c>
      <c r="H29" s="25">
        <v>0</v>
      </c>
    </row>
    <row r="30" spans="2:8" ht="45" x14ac:dyDescent="0.25">
      <c r="B30" s="69" t="s">
        <v>47</v>
      </c>
      <c r="C30" s="80" t="s">
        <v>171</v>
      </c>
      <c r="D30" s="13"/>
      <c r="E30" s="25">
        <v>0</v>
      </c>
      <c r="F30" s="25">
        <v>0</v>
      </c>
      <c r="G30" s="25">
        <v>0</v>
      </c>
      <c r="H30" s="25">
        <v>0</v>
      </c>
    </row>
    <row r="31" spans="2:8" ht="30" x14ac:dyDescent="0.25">
      <c r="B31" s="12" t="s">
        <v>106</v>
      </c>
      <c r="C31" s="29" t="s">
        <v>40</v>
      </c>
      <c r="D31" s="13"/>
      <c r="E31" s="25">
        <f t="shared" ref="E31:E33" si="6">F31+G31+H31</f>
        <v>0</v>
      </c>
      <c r="F31" s="25">
        <v>0</v>
      </c>
      <c r="G31" s="25">
        <v>0</v>
      </c>
      <c r="H31" s="25">
        <v>0</v>
      </c>
    </row>
    <row r="32" spans="2:8" ht="45" x14ac:dyDescent="0.25">
      <c r="B32" s="12" t="s">
        <v>162</v>
      </c>
      <c r="C32" s="29" t="s">
        <v>21</v>
      </c>
      <c r="D32" s="13"/>
      <c r="E32" s="25">
        <f t="shared" si="6"/>
        <v>0</v>
      </c>
      <c r="F32" s="25">
        <v>0</v>
      </c>
      <c r="G32" s="25">
        <v>0</v>
      </c>
      <c r="H32" s="25">
        <v>0</v>
      </c>
    </row>
    <row r="33" spans="2:8" ht="45" x14ac:dyDescent="0.25">
      <c r="B33" s="12" t="s">
        <v>170</v>
      </c>
      <c r="C33" s="29" t="s">
        <v>23</v>
      </c>
      <c r="D33" s="13"/>
      <c r="E33" s="25">
        <f t="shared" si="6"/>
        <v>0</v>
      </c>
      <c r="F33" s="25">
        <v>0</v>
      </c>
      <c r="G33" s="25">
        <v>0</v>
      </c>
      <c r="H33" s="25">
        <v>0</v>
      </c>
    </row>
    <row r="34" spans="2:8" ht="42.75" x14ac:dyDescent="0.25">
      <c r="B34" s="14">
        <v>2</v>
      </c>
      <c r="C34" s="30" t="s">
        <v>41</v>
      </c>
      <c r="D34" s="13"/>
      <c r="E34" s="23">
        <f>SUM(F34:H34)</f>
        <v>0</v>
      </c>
      <c r="F34" s="23">
        <f>F35</f>
        <v>0</v>
      </c>
      <c r="G34" s="23">
        <f t="shared" ref="G34:H34" si="7">G35</f>
        <v>0</v>
      </c>
      <c r="H34" s="23">
        <f t="shared" si="7"/>
        <v>0</v>
      </c>
    </row>
    <row r="35" spans="2:8" ht="30" x14ac:dyDescent="0.25">
      <c r="B35" s="15" t="s">
        <v>14</v>
      </c>
      <c r="C35" s="31" t="s">
        <v>42</v>
      </c>
      <c r="D35" s="9"/>
      <c r="E35" s="24">
        <f>SUM(F35:H35)</f>
        <v>0</v>
      </c>
      <c r="F35" s="24">
        <v>0</v>
      </c>
      <c r="G35" s="24">
        <v>0</v>
      </c>
      <c r="H35" s="24">
        <v>0</v>
      </c>
    </row>
    <row r="36" spans="2:8" x14ac:dyDescent="0.25">
      <c r="B36" s="15" t="s">
        <v>16</v>
      </c>
      <c r="C36" s="31" t="s">
        <v>175</v>
      </c>
      <c r="D36" s="9"/>
      <c r="E36" s="24">
        <f>SUM(F36:H36)</f>
        <v>0</v>
      </c>
      <c r="F36" s="24">
        <v>0</v>
      </c>
      <c r="G36" s="24">
        <v>0</v>
      </c>
      <c r="H36" s="24">
        <v>0</v>
      </c>
    </row>
    <row r="37" spans="2:8" x14ac:dyDescent="0.25">
      <c r="B37" s="187" t="s">
        <v>48</v>
      </c>
      <c r="C37" s="187"/>
      <c r="D37" s="187"/>
      <c r="E37" s="23">
        <f>E34+E25</f>
        <v>1170.3</v>
      </c>
      <c r="F37" s="23">
        <f>F34+F25</f>
        <v>1170.3</v>
      </c>
      <c r="G37" s="23">
        <f>G34+G25</f>
        <v>0</v>
      </c>
      <c r="H37" s="23">
        <f>H34+H25</f>
        <v>0</v>
      </c>
    </row>
    <row r="38" spans="2:8" ht="15.75" x14ac:dyDescent="0.25">
      <c r="B38" s="183" t="s">
        <v>31</v>
      </c>
      <c r="C38" s="184"/>
      <c r="D38" s="185"/>
      <c r="E38" s="23">
        <f>SUM(F38:H38)</f>
        <v>5776.5</v>
      </c>
      <c r="F38" s="23">
        <f t="shared" ref="F38:G38" si="8">F37+F23</f>
        <v>3430.8999999999996</v>
      </c>
      <c r="G38" s="23">
        <f t="shared" si="8"/>
        <v>0</v>
      </c>
      <c r="H38" s="23">
        <f>H37+H23</f>
        <v>2345.6</v>
      </c>
    </row>
    <row r="39" spans="2:8" ht="15.75" x14ac:dyDescent="0.25">
      <c r="B39" s="19"/>
      <c r="C39" s="19"/>
      <c r="D39" s="19"/>
    </row>
    <row r="40" spans="2:8" x14ac:dyDescent="0.25">
      <c r="B40" s="20"/>
      <c r="C40" s="20"/>
      <c r="D40" s="20"/>
    </row>
    <row r="41" spans="2:8" x14ac:dyDescent="0.25">
      <c r="B41" s="21"/>
    </row>
    <row r="42" spans="2:8" x14ac:dyDescent="0.25">
      <c r="B42" s="21"/>
      <c r="C42" s="51"/>
      <c r="D42" s="51"/>
    </row>
  </sheetData>
  <mergeCells count="17">
    <mergeCell ref="B38:D38"/>
    <mergeCell ref="B10:H10"/>
    <mergeCell ref="B23:D23"/>
    <mergeCell ref="B24:H24"/>
    <mergeCell ref="B37:D37"/>
    <mergeCell ref="C14:C16"/>
    <mergeCell ref="B14:B16"/>
    <mergeCell ref="D1:H1"/>
    <mergeCell ref="B3:H3"/>
    <mergeCell ref="B4:H4"/>
    <mergeCell ref="B5:H5"/>
    <mergeCell ref="B6:H6"/>
    <mergeCell ref="B7:B8"/>
    <mergeCell ref="C7:C8"/>
    <mergeCell ref="D7:D8"/>
    <mergeCell ref="E7:E8"/>
    <mergeCell ref="F7:H7"/>
  </mergeCells>
  <pageMargins left="0" right="0" top="0.15748031496062992" bottom="0.15748031496062992" header="0.31496062992125984" footer="0.31496062992125984"/>
  <pageSetup paperSize="9" scale="69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Сведения о показателях</vt:lpstr>
      <vt:lpstr>порядок по показателям</vt:lpstr>
      <vt:lpstr>Общий свод</vt:lpstr>
      <vt:lpstr>2022г.</vt:lpstr>
      <vt:lpstr>2023г.</vt:lpstr>
      <vt:lpstr>'2022г.'!Заголовки_для_печати</vt:lpstr>
      <vt:lpstr>'2023г.'!Заголовки_для_печати</vt:lpstr>
      <vt:lpstr>'Общий свод'!Заголовки_для_печати</vt:lpstr>
      <vt:lpstr>'порядок по показателям'!Заголовки_для_печати</vt:lpstr>
      <vt:lpstr>'2022г.'!Область_печати</vt:lpstr>
      <vt:lpstr>'2023г.'!Область_печати</vt:lpstr>
      <vt:lpstr>'Общий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Gavrilova</dc:creator>
  <cp:lastModifiedBy>ZaitsevaN</cp:lastModifiedBy>
  <cp:lastPrinted>2023-02-14T08:50:56Z</cp:lastPrinted>
  <dcterms:created xsi:type="dcterms:W3CDTF">2021-10-21T11:17:24Z</dcterms:created>
  <dcterms:modified xsi:type="dcterms:W3CDTF">2023-02-14T08:51:31Z</dcterms:modified>
</cp:coreProperties>
</file>