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Доходы" sheetId="30" r:id="rId1"/>
    <sheet name="Расходы" sheetId="31" r:id="rId2"/>
    <sheet name="Источники" sheetId="32" r:id="rId3"/>
    <sheet name="Прил.2-резервн.фонд" sheetId="5" r:id="rId4"/>
    <sheet name="Прил.3-дор.фонд" sheetId="6" r:id="rId5"/>
    <sheet name="Прил.4-отчет о числ." sheetId="7" r:id="rId6"/>
  </sheets>
  <definedNames>
    <definedName name="_xlnm._FilterDatabase" localSheetId="0" hidden="1">Доходы!$A$20:$F$129</definedName>
    <definedName name="_xlnm._FilterDatabase" localSheetId="2" hidden="1">Источники!$A$9:$G$28</definedName>
    <definedName name="_xlnm._FilterDatabase" localSheetId="1" hidden="1">Расходы!$A$6:$G$449</definedName>
    <definedName name="_xlnm.Print_Titles" localSheetId="0">Доходы!$17:$20</definedName>
    <definedName name="_xlnm.Print_Titles" localSheetId="3">'Прил.2-резервн.фонд'!$12:$12</definedName>
    <definedName name="_xlnm.Print_Titles" localSheetId="1">Расходы!$3:$6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30" l="1"/>
  <c r="F135" i="30"/>
  <c r="F134" i="30"/>
  <c r="F133" i="30"/>
  <c r="F132" i="30"/>
  <c r="F131" i="30"/>
  <c r="F130" i="30"/>
  <c r="F129" i="30"/>
  <c r="F128" i="30"/>
  <c r="F127" i="30"/>
  <c r="F126" i="30"/>
  <c r="F125" i="30"/>
  <c r="F124" i="30"/>
  <c r="F123" i="30"/>
  <c r="F122" i="30"/>
  <c r="F121" i="30"/>
  <c r="F120" i="30"/>
  <c r="F119" i="30"/>
  <c r="F118" i="30"/>
  <c r="F117" i="30"/>
  <c r="F116" i="30"/>
  <c r="F115" i="30"/>
  <c r="F114" i="30"/>
  <c r="F113" i="30"/>
  <c r="F112" i="30"/>
  <c r="F111" i="30"/>
  <c r="F110" i="30"/>
  <c r="F109" i="30"/>
  <c r="F108" i="30"/>
  <c r="F107" i="30"/>
  <c r="F106" i="30"/>
  <c r="F105" i="30"/>
  <c r="F104" i="30"/>
  <c r="F103" i="30"/>
  <c r="F102" i="30"/>
  <c r="F101" i="30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1" i="30"/>
  <c r="B29" i="6"/>
  <c r="C26" i="6"/>
  <c r="C25" i="6" s="1"/>
  <c r="C24" i="6"/>
  <c r="C23" i="6" s="1"/>
  <c r="D34" i="6"/>
  <c r="D33" i="6"/>
  <c r="B32" i="6"/>
  <c r="B31" i="6"/>
  <c r="D31" i="6" s="1"/>
  <c r="D30" i="6"/>
  <c r="C29" i="6"/>
  <c r="D28" i="6"/>
  <c r="D22" i="6"/>
  <c r="D21" i="6"/>
  <c r="D20" i="6"/>
  <c r="D17" i="6"/>
  <c r="D15" i="6"/>
  <c r="D35" i="6" l="1"/>
  <c r="D36" i="6"/>
  <c r="B26" i="6"/>
  <c r="B25" i="6" s="1"/>
  <c r="D25" i="6" s="1"/>
  <c r="B24" i="6"/>
  <c r="D24" i="6" s="1"/>
  <c r="D32" i="6"/>
  <c r="C27" i="6"/>
  <c r="D26" i="6" l="1"/>
  <c r="B23" i="6"/>
  <c r="D23" i="6" s="1"/>
  <c r="D29" i="6"/>
  <c r="B18" i="6"/>
  <c r="B27" i="6"/>
  <c r="D27" i="6" s="1"/>
  <c r="B19" i="6"/>
  <c r="B40" i="6" s="1"/>
  <c r="B16" i="6" l="1"/>
  <c r="B37" i="6" s="1"/>
  <c r="B41" i="6"/>
  <c r="C19" i="6"/>
  <c r="C40" i="6" l="1"/>
  <c r="C41" i="6" s="1"/>
  <c r="C18" i="6"/>
  <c r="D19" i="6"/>
  <c r="C16" i="6" l="1"/>
  <c r="D18" i="6"/>
  <c r="C37" i="6" l="1"/>
  <c r="D16" i="6"/>
  <c r="D37" i="6" s="1"/>
  <c r="B17" i="7" l="1"/>
  <c r="G14" i="5" l="1"/>
  <c r="F14" i="5"/>
  <c r="E14" i="5"/>
  <c r="B18" i="7" l="1"/>
  <c r="C18" i="7"/>
  <c r="H13" i="5" l="1"/>
  <c r="H14" i="5" s="1"/>
</calcChain>
</file>

<file path=xl/sharedStrings.xml><?xml version="1.0" encoding="utf-8"?>
<sst xmlns="http://schemas.openxmlformats.org/spreadsheetml/2006/main" count="2136" uniqueCount="999">
  <si>
    <t>КОДЫ</t>
  </si>
  <si>
    <t>0503117</t>
  </si>
  <si>
    <t>41609101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</si>
  <si>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</si>
  <si>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</si>
  <si>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</si>
  <si>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</si>
  <si>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</si>
  <si>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</si>
  <si>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</si>
  <si>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</si>
  <si>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</si>
  <si>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</si>
  <si>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</si>
  <si>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</si>
  <si>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</si>
  <si>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</si>
  <si>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</si>
  <si>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-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</si>
  <si>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</si>
  <si>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</si>
  <si>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</si>
  <si>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</si>
  <si>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</si>
  <si>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</si>
  <si>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</si>
  <si>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Волховского муниципального района</t>
  </si>
  <si>
    <t>Комитет финансов Волховского муниципального района</t>
  </si>
  <si>
    <t>Единица измерения: руб.</t>
  </si>
  <si>
    <t>Приложение 2</t>
  </si>
  <si>
    <r>
      <t xml:space="preserve">Наименование финансового органа:  </t>
    </r>
    <r>
      <rPr>
        <b/>
        <sz val="11"/>
        <rFont val="Arial Cyr"/>
        <charset val="204"/>
      </rPr>
      <t>Комитет финансов Волховского муниципального района</t>
    </r>
  </si>
  <si>
    <r>
      <t>Наименование бюджета:</t>
    </r>
    <r>
      <rPr>
        <b/>
        <sz val="9"/>
        <rFont val="Arial Cyr"/>
        <charset val="204"/>
      </rPr>
      <t xml:space="preserve"> </t>
    </r>
    <r>
      <rPr>
        <b/>
        <sz val="11"/>
        <rFont val="Arial Cyr"/>
        <charset val="204"/>
      </rPr>
      <t>Бюджет муниципального образования город Волхов</t>
    </r>
  </si>
  <si>
    <t>Наименование расходования средств резервного фонда</t>
  </si>
  <si>
    <t>Наименование муниципального правовового акта</t>
  </si>
  <si>
    <t>Раздел, подраздел</t>
  </si>
  <si>
    <t xml:space="preserve">Размер использованного резервного фонда </t>
  </si>
  <si>
    <t>Резервные фонды</t>
  </si>
  <si>
    <t>Резервный фонд исполнительно-распорядительного органа МО город Волхов</t>
  </si>
  <si>
    <t>0111</t>
  </si>
  <si>
    <t>ВСЕГО СРЕДСТВ РЕЗЕРВНОГО ФОНДА</t>
  </si>
  <si>
    <t>Приложение 3</t>
  </si>
  <si>
    <r>
      <t xml:space="preserve">Наименование бюджета: </t>
    </r>
    <r>
      <rPr>
        <b/>
        <sz val="10.5"/>
        <rFont val="Arial Cyr"/>
        <charset val="204"/>
      </rPr>
      <t>Бюджет муниципального образования город Волхов</t>
    </r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</si>
  <si>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</si>
  <si>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</si>
  <si>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Налог на доходы физических лиц</t>
  </si>
  <si>
    <t>Поступления сумм в возмещение ущерба в связи с нарушением исполнителем (подрядчиком) условий контрактов или иных договоров, финансируемых за счет средств муниципальных дорожных фондов</t>
  </si>
  <si>
    <t>Областной бюджет</t>
  </si>
  <si>
    <t>ОБЪЕМ СРЕДСТВ ДОРОЖНОГО ФОНДА, всего</t>
  </si>
  <si>
    <t>Справочно:</t>
  </si>
  <si>
    <t>расчет размера НДФЛ для определения объема средств дорожного фонда</t>
  </si>
  <si>
    <t>Приложение 4</t>
  </si>
  <si>
    <t>Показатели</t>
  </si>
  <si>
    <t>Фактические затраты на их денежное содержание, тыс.руб.</t>
  </si>
  <si>
    <t>Муниципальные служащие органов местного самоуправления</t>
  </si>
  <si>
    <t>Немуниципальные служащие органов местного самоуправления</t>
  </si>
  <si>
    <t>Работники муниципальных учреждений</t>
  </si>
  <si>
    <t>ВСЕГО</t>
  </si>
  <si>
    <t>X</t>
  </si>
  <si>
    <t>Бюджет МО город Волхов</t>
  </si>
  <si>
    <t>Платежи, уплачиваемые в целях возмещения вреда, причиняемым автомобильным дорогам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</si>
  <si>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</si>
  <si>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 xml:space="preserve">доля (%) от НДФЛ, подлежащего зачислению в бюджет МО город Волхов не более 30 процентов 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</si>
  <si>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</si>
  <si>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</si>
  <si>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</si>
  <si>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</si>
  <si>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</si>
  <si>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</si>
  <si>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</si>
  <si>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</si>
  <si>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</si>
  <si>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</si>
  <si>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</si>
  <si>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>000 1 01 02020 01 0000 110</t>
  </si>
  <si>
    <t>182 1 01 02020 01 1000 110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</si>
  <si>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</si>
  <si>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</si>
  <si>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</si>
  <si>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</si>
  <si>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</si>
  <si>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>000 1 01 02080 01 0000 110</t>
  </si>
  <si>
    <t xml:space="preserve">  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</si>
  <si>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</si>
  <si>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</si>
  <si>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</si>
  <si>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</si>
  <si>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</si>
  <si>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</si>
  <si>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</si>
  <si>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</si>
  <si>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</si>
  <si>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</si>
  <si>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</si>
  <si>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</si>
  <si>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</si>
  <si>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182 1 03 02231 01 0000 110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</si>
  <si>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</si>
  <si>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</si>
  <si>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182 1 03 02241 01 0000 110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</si>
  <si>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</si>
  <si>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</si>
  <si>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182 1 03 02251 01 0000 110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</si>
  <si>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</si>
  <si>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</si>
  <si>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182 1 03 02261 01 0000 110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</si>
  <si>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</si>
  <si>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</si>
  <si>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</si>
  <si>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</si>
  <si>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</si>
  <si>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</si>
  <si>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</si>
  <si>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</si>
  <si>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</si>
  <si>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</si>
  <si>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</si>
  <si>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</si>
  <si>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</si>
  <si>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</si>
  <si>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</si>
  <si>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</si>
  <si>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</si>
  <si>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</si>
  <si>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</si>
  <si>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</si>
  <si>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</si>
  <si>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</si>
  <si>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</si>
  <si>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</si>
  <si>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</si>
  <si>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</si>
  <si>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</si>
  <si>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</si>
  <si>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</si>
  <si>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112 1 11 05013 13 0000 120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</si>
  <si>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</si>
  <si>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</si>
  <si>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</si>
  <si>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112 1 11 05025 13 0000 120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</si>
  <si>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</si>
  <si>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</si>
  <si>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</si>
  <si>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110 1 11 05075 13 0000 120</t>
  </si>
  <si>
    <t>112 1 11 05075 13 0000 120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</si>
  <si>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</si>
  <si>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</si>
  <si>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</si>
  <si>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</si>
  <si>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</si>
  <si>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110 1 11 09045 13 0000 120</t>
  </si>
  <si>
    <t xml:space="preserve">  ДОХОДЫ ОТ ОКАЗАНИЯ ПЛАТНЫХ УСЛУГ И КОМПЕНСАЦИИ ЗАТРАТ ГОСУДАРСТВА</t>
  </si>
  <si>
    <t>000 1 13 00000 00 0000 000</t>
  </si>
  <si>
    <t xml:space="preserve">  Доходы от оказания платных услуг (работ)</t>
  </si>
  <si>
    <t>000 1 13 01000 00 0000 130</t>
  </si>
  <si>
    <t xml:space="preserve">  Доходы от оказания информационных услуг</t>
  </si>
  <si>
    <t>000 1 13 01070 00 0000 130</t>
  </si>
  <si>
    <t xml:space="preserve">  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</si>
  <si>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110 1 13 01076 13 0000 130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</si>
  <si>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</si>
  <si>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</si>
  <si>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</si>
  <si>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</si>
  <si>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</si>
  <si>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</si>
  <si>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</si>
  <si>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112 1 14 02053 13 0000 410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</si>
  <si>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</si>
  <si>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</si>
  <si>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</si>
  <si>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</si>
  <si>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</si>
  <si>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112 1 14 06013 13 0000 430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</si>
  <si>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</si>
  <si>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</si>
  <si>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</si>
  <si>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</si>
  <si>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</si>
  <si>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112 1 14 06313 13 0000 430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</si>
  <si>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</si>
  <si>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</si>
  <si>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</si>
  <si>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</si>
  <si>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</si>
  <si>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110 1 16 02020 02 0000 140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</si>
  <si>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</si>
  <si>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</si>
  <si>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</si>
  <si>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</si>
  <si>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</si>
  <si>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</si>
  <si>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</si>
  <si>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</si>
  <si>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</si>
  <si>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111 2 02 16001 13 0000 150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</si>
  <si>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</si>
  <si>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</si>
  <si>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реализацию мероприятий по обеспечению жильем молодых семей</t>
  </si>
  <si>
    <t>000 2 02 25497 00 0000 150</t>
  </si>
  <si>
    <t xml:space="preserve">  Субсидии бюджетам городских поселений на реализацию мероприятий по обеспечению жильем молодых семей</t>
  </si>
  <si>
    <t>110 2 02 25497 13 0000 150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</si>
  <si>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</si>
  <si>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</si>
  <si>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</si>
  <si>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110 2 02 29999 13 0000 150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</si>
  <si>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</si>
  <si>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</si>
  <si>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</si>
  <si>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</si>
  <si>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</si>
  <si>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110 2 02 49999 13 0000 150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</si>
  <si>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</si>
  <si>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</si>
  <si>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</si>
  <si>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</si>
  <si>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</si>
  <si>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110 2 19 60010 13 0000 150</t>
  </si>
  <si>
    <t xml:space="preserve">  ОБЩЕГОСУДАРСТВЕННЫЕ ВОПРОСЫ</t>
  </si>
  <si>
    <t>000 0100 00 0 00 00000 000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</si>
  <si>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</si>
  <si>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</si>
  <si>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 xml:space="preserve">  Обеспечение деятельности органов местного самоуправления МО город Волхов</t>
  </si>
  <si>
    <t>000 0103 67 0 00 00000 000</t>
  </si>
  <si>
    <t xml:space="preserve">  Обеспечение деятельности аппаратов органов местного самоуправления</t>
  </si>
  <si>
    <t>000 0103 67 3 00 00000 000</t>
  </si>
  <si>
    <t xml:space="preserve">  Непрограммные расходы</t>
  </si>
  <si>
    <t>000 0103 67 3 01 00000 000</t>
  </si>
  <si>
    <t xml:space="preserve">  Исполнение функций органов местного самоуправления</t>
  </si>
  <si>
    <t>000 0103 67 3 01 00150 000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</si>
  <si>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</si>
  <si>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 Закупка товаров, работ и услуг для обеспечения государственных (муниципальных) нужд</t>
  </si>
  <si>
    <t>000 0103 67 3 01 00150 200</t>
  </si>
  <si>
    <t xml:space="preserve">  Прочая закупка товаров, работ и услуг</t>
  </si>
  <si>
    <t>002 0103 67 3 01 00150 244</t>
  </si>
  <si>
    <t xml:space="preserve">  Иные бюджетные ассигнования</t>
  </si>
  <si>
    <t>000 0103 67 3 01 00150 800</t>
  </si>
  <si>
    <t xml:space="preserve">  Уплата иных платежей</t>
  </si>
  <si>
    <t>002 0103 67 3 01 00150 853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</si>
  <si>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</si>
  <si>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</si>
  <si>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000 0106 67 0 00 00000 000</t>
  </si>
  <si>
    <t>000 0106 67 3 00 00000 000</t>
  </si>
  <si>
    <t>000 0106 67 3 01 00000 000</t>
  </si>
  <si>
    <t xml:space="preserve">  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</si>
  <si>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000 0106 67 3 01 80070 000</t>
  </si>
  <si>
    <t xml:space="preserve">  Межбюджетные трансферты</t>
  </si>
  <si>
    <t>000 0106 67 3 01 80070 500</t>
  </si>
  <si>
    <t>002 0106 67 3 01 80070 540</t>
  </si>
  <si>
    <t xml:space="preserve">  Резервные фонды</t>
  </si>
  <si>
    <t>000 0111 00 0 00 00000 000</t>
  </si>
  <si>
    <t xml:space="preserve">  Непрограммные расходы бюджета МО город Волхов</t>
  </si>
  <si>
    <t>000 0111 68 0 00 00000 000</t>
  </si>
  <si>
    <t>000 0111 68 9 00 00000 000</t>
  </si>
  <si>
    <t>000 0111 68 9 01 00000 000</t>
  </si>
  <si>
    <t xml:space="preserve">  Резервный фонд исполнительно-распорядительного органа МО город Волхов</t>
  </si>
  <si>
    <t>000 0111 68 9 01 20450 000</t>
  </si>
  <si>
    <t>000 0111 68 9 01 20450 800</t>
  </si>
  <si>
    <t xml:space="preserve">  Резервные средства</t>
  </si>
  <si>
    <t>111 0111 68 9 01 20450 870</t>
  </si>
  <si>
    <t xml:space="preserve">  Другие общегосударственные вопросы</t>
  </si>
  <si>
    <t>000 0113 00 0 00 00000 000</t>
  </si>
  <si>
    <t xml:space="preserve">  Муниципальная программа МО город Волхов "Развитие культуры в МО город Волхов"</t>
  </si>
  <si>
    <t>000 0113 04 0 00 00000 000</t>
  </si>
  <si>
    <t xml:space="preserve">  Комплексы процессных мероприятий</t>
  </si>
  <si>
    <t>000 0113 04 4 00 00000 000</t>
  </si>
  <si>
    <t xml:space="preserve">  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</si>
  <si>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 xml:space="preserve">  Предоставление субсидий бюджетным, автономным учреждениям и иным некоммерческим организациям</t>
  </si>
  <si>
    <t xml:space="preserve">  Субсидии бюджетным учреждениям на иные цели</t>
  </si>
  <si>
    <t xml:space="preserve">  Комплекс процессных мероприятий "Развитие и содержание муниципальных учреждений культуры МО город Волхов"</t>
  </si>
  <si>
    <t>000 0113 04 4 03 00000 000</t>
  </si>
  <si>
    <t xml:space="preserve">  Хозяйственное обеспечение деятельности муниципальных учреждений социальной сферы</t>
  </si>
  <si>
    <t>000 0113 04 4 03 20140 000</t>
  </si>
  <si>
    <t>000 0113 04 4 03 20140 100</t>
  </si>
  <si>
    <t xml:space="preserve">  Фонд оплаты труда учреждений</t>
  </si>
  <si>
    <t>110 0113 04 4 03 20140 111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</si>
  <si>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</si>
  <si>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110 0113 04 4 03 20140 119</t>
  </si>
  <si>
    <t xml:space="preserve">  Муниципальная программа МО город Волхов "Устойчивое общественное развитие в МО город Волхов"</t>
  </si>
  <si>
    <t>000 0113 08 0 00 00000 000</t>
  </si>
  <si>
    <t>000 0113 08 4 00 00000 000</t>
  </si>
  <si>
    <t xml:space="preserve">  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</si>
  <si>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000 0113 08 4 01 00000 000</t>
  </si>
  <si>
    <t xml:space="preserve">  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</si>
  <si>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000 0113 08 4 01 20010 000</t>
  </si>
  <si>
    <t>000 0113 08 4 01 20010 200</t>
  </si>
  <si>
    <t>002 0113 08 4 01 20010 244</t>
  </si>
  <si>
    <t>110 0113 08 4 01 20010 244</t>
  </si>
  <si>
    <t xml:space="preserve">  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</si>
  <si>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000 0113 08 4 02 00000 000</t>
  </si>
  <si>
    <t xml:space="preserve">  Субсидии на оказание финансовой помощи советам ветеранов, организациям инвалидов</t>
  </si>
  <si>
    <t>000 0113 08 4 02 06080 000</t>
  </si>
  <si>
    <t>000 0113 08 4 02 06080 600</t>
  </si>
  <si>
    <t xml:space="preserve">  Субсидии (гранты в форме субсидий), не подлежащие казначейскому сопровождению</t>
  </si>
  <si>
    <t>110 0113 08 4 02 06080 633</t>
  </si>
  <si>
    <t>000 0113 68 0 00 00000 000</t>
  </si>
  <si>
    <t>000 0113 68 9 00 00000 000</t>
  </si>
  <si>
    <t>000 0113 68 9 01 00000 000</t>
  </si>
  <si>
    <t xml:space="preserve">  Обеспечение деятельности муниципальных учреждений</t>
  </si>
  <si>
    <t>000 0113 68 9 01 00170 000</t>
  </si>
  <si>
    <t>000 0113 68 9 01 00170 100</t>
  </si>
  <si>
    <t>110 0113 68 9 01 00170 111</t>
  </si>
  <si>
    <t>110 0113 68 9 01 00170 119</t>
  </si>
  <si>
    <t>000 0113 68 9 01 00170 200</t>
  </si>
  <si>
    <t>110 0113 68 9 01 00170 244</t>
  </si>
  <si>
    <t xml:space="preserve">  Закупка энергетических ресурсов</t>
  </si>
  <si>
    <t>110 0113 68 9 01 00170 247</t>
  </si>
  <si>
    <t>000 0113 68 9 01 00170 800</t>
  </si>
  <si>
    <t xml:space="preserve">  Уплата прочих налогов, сборов</t>
  </si>
  <si>
    <t>110 0113 68 9 01 00170 852</t>
  </si>
  <si>
    <t xml:space="preserve">  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</si>
  <si>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000 0113 68 9 01 03060 000</t>
  </si>
  <si>
    <t xml:space="preserve">  Социальное обеспечение и иные выплаты населению</t>
  </si>
  <si>
    <t>000 0113 68 9 01 03060 300</t>
  </si>
  <si>
    <t xml:space="preserve">  Публичные нормативные выплаты гражданам несоциального характера</t>
  </si>
  <si>
    <t>110 0113 68 9 01 03060 330</t>
  </si>
  <si>
    <t xml:space="preserve">  Оценка недвижимости, признание прав и регулирование отношений по муниципальной собственности</t>
  </si>
  <si>
    <t>000 0113 68 9 01 20040 000</t>
  </si>
  <si>
    <t>000 0113 68 9 01 20040 200</t>
  </si>
  <si>
    <t>110 0113 68 9 01 20040 244</t>
  </si>
  <si>
    <t xml:space="preserve">  Другие обязательства органов местного самоуправления</t>
  </si>
  <si>
    <t>000 0113 68 9 01 20050 000</t>
  </si>
  <si>
    <t>000 0113 68 9 01 20050 200</t>
  </si>
  <si>
    <t>110 0113 68 9 01 20050 244</t>
  </si>
  <si>
    <t>000 0113 68 9 01 20050 800</t>
  </si>
  <si>
    <t>110 0113 68 9 01 20050 853</t>
  </si>
  <si>
    <t xml:space="preserve">  Содержание муниципального имущества</t>
  </si>
  <si>
    <t>000 0113 68 9 01 20130 000</t>
  </si>
  <si>
    <t>000 0113 68 9 01 20130 200</t>
  </si>
  <si>
    <t>110 0113 68 9 01 20130 247</t>
  </si>
  <si>
    <t>000 0113 68 9 01 20130 600</t>
  </si>
  <si>
    <t>110 0113 68 9 01 20130 612</t>
  </si>
  <si>
    <t xml:space="preserve">  Укрепление материально-технической базы муниципальных учреждений</t>
  </si>
  <si>
    <t xml:space="preserve">  НАЦИОНАЛЬНАЯ БЕЗОПАСНОСТЬ И ПРАВООХРАНИТЕЛЬНАЯ ДЕЯТЕЛЬНОСТЬ</t>
  </si>
  <si>
    <t>000 0300 00 0 00 00000 000</t>
  </si>
  <si>
    <t xml:space="preserve">  Гражданская оборона</t>
  </si>
  <si>
    <t>000 0309 00 0 00 00000 000</t>
  </si>
  <si>
    <t xml:space="preserve">  Муниципальная программа МО город Волхов "Безопасность МО город Волхов"</t>
  </si>
  <si>
    <t>000 0309 07 0 00 00000 000</t>
  </si>
  <si>
    <t>000 0309 07 4 00 00000 000</t>
  </si>
  <si>
    <t xml:space="preserve">  Комплекс процессных мероприятий "Проведение мероприятий по гражданской обороне"</t>
  </si>
  <si>
    <t>000 0309 07 4 03 00000 000</t>
  </si>
  <si>
    <t xml:space="preserve">  Проведение мероприятий по гражданской обороне</t>
  </si>
  <si>
    <t>000 0309 07 4 03 20070 000</t>
  </si>
  <si>
    <t>000 0309 07 4 03 20070 200</t>
  </si>
  <si>
    <t>110 0309 07 4 03 20070 244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</si>
  <si>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</si>
  <si>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</si>
  <si>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000 0310 07 0 00 00000 000</t>
  </si>
  <si>
    <t>000 0310 07 4 00 00000 000</t>
  </si>
  <si>
    <t xml:space="preserve">  Комплекс процессных мероприятий "Предупреждение и ликвидация чрезвычайных ситуаций"</t>
  </si>
  <si>
    <t>000 0310 07 4 02 00000 000</t>
  </si>
  <si>
    <t xml:space="preserve">  Проведение мероприятий по предупреждению и ликвидации последствий чрезвычайных ситуаций и стихийных бедствий</t>
  </si>
  <si>
    <t>000 0310 07 4 02 20060 000</t>
  </si>
  <si>
    <t>000 0310 07 4 02 20060 200</t>
  </si>
  <si>
    <t>110 0310 07 4 02 20060 244</t>
  </si>
  <si>
    <t xml:space="preserve">  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</si>
  <si>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000 0310 07 4 02 20620 000</t>
  </si>
  <si>
    <t>000 0310 07 4 02 20620 200</t>
  </si>
  <si>
    <t>110 0310 07 4 02 20620 244</t>
  </si>
  <si>
    <t xml:space="preserve">  Комплекс процессных мероприятий "Обеспечение первичных мер пожарной безопасности"</t>
  </si>
  <si>
    <t>000 0310 07 4 04 00000 000</t>
  </si>
  <si>
    <t xml:space="preserve">  Проведение мероприятий по пожарной безопасности</t>
  </si>
  <si>
    <t>000 0310 07 4 04 20080 000</t>
  </si>
  <si>
    <t>000 0310 07 4 04 20080 200</t>
  </si>
  <si>
    <t>110 0310 07 4 04 20080 244</t>
  </si>
  <si>
    <t xml:space="preserve">  Другие вопросы в области национальной безопасности и правоохранительной деятельности</t>
  </si>
  <si>
    <t>000 0314 00 0 00 00000 000</t>
  </si>
  <si>
    <t>000 0314 07 0 00 00000 000</t>
  </si>
  <si>
    <t>000 0314 07 4 00 00000 000</t>
  </si>
  <si>
    <t xml:space="preserve">  Комплекс процессных мероприятий "Реализация мероприятий по обеспечению правопорядка и профилактики правонарушений"</t>
  </si>
  <si>
    <t>000 0314 07 4 01 00000 000</t>
  </si>
  <si>
    <t xml:space="preserve">  Стимулирование участия граждан в охране общественного порядка</t>
  </si>
  <si>
    <t>000 0314 07 4 01 20090 000</t>
  </si>
  <si>
    <t>000 0314 07 4 01 20090 100</t>
  </si>
  <si>
    <t xml:space="preserve">  Иные выплаты государственных (муниципальных) органов привлекаемым лицам</t>
  </si>
  <si>
    <t>110 0314 07 4 01 20090 123</t>
  </si>
  <si>
    <t>000 0314 07 4 01 20090 200</t>
  </si>
  <si>
    <t>110 0314 07 4 01 20090 244</t>
  </si>
  <si>
    <t xml:space="preserve">  Эксплуатация в МО город Волхов аппаратно-программного комплекса автоматизированной системы "Безопасный город"</t>
  </si>
  <si>
    <t>000 0314 07 4 01 20100 000</t>
  </si>
  <si>
    <t>000 0314 07 4 01 20100 100</t>
  </si>
  <si>
    <t>110 0314 07 4 01 20100 111</t>
  </si>
  <si>
    <t>110 0314 07 4 01 20100 119</t>
  </si>
  <si>
    <t xml:space="preserve">  Развитие и обслуживание в МО город Волхов аппаратно-программного комплекса автоматизированной системы "Безопасный город"</t>
  </si>
  <si>
    <t xml:space="preserve">  НАЦИОНАЛЬНАЯ ЭКОНОМИКА</t>
  </si>
  <si>
    <t>000 0400 00 0 00 00000 000</t>
  </si>
  <si>
    <t xml:space="preserve">  Дорожное хозяйство (дорожные фонды)</t>
  </si>
  <si>
    <t>000 0409 00 0 00 00000 000</t>
  </si>
  <si>
    <t xml:space="preserve">  Муниципальная программа МО город Волхов "Развитие автомобильных дорог в МО город Волхов"</t>
  </si>
  <si>
    <t>000 0409 03 0 00 00000 000</t>
  </si>
  <si>
    <t>000 0409 03 4 00 00000 000</t>
  </si>
  <si>
    <t xml:space="preserve">  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</si>
  <si>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000 0409 03 4 01 00000 000</t>
  </si>
  <si>
    <t>000 0409 03 4 01 00170 000</t>
  </si>
  <si>
    <t>000 0409 03 4 01 00170 600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</si>
  <si>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</si>
  <si>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110 0409 03 4 01 00170 611</t>
  </si>
  <si>
    <t xml:space="preserve">  Капитальные вложения в объекты государственной (муниципальной) собственности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</si>
  <si>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</si>
  <si>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 Поддержка развития общественной инфраструктуры муниципального значения</t>
  </si>
  <si>
    <t xml:space="preserve">  Комплекс процессных мероприятий "Проведение мероприятий по обеспечению безопасности дорожного движения"</t>
  </si>
  <si>
    <t>000 0409 03 4 04 00000 000</t>
  </si>
  <si>
    <t xml:space="preserve">  Техническое обслуживание средств организации дорожного движения - светофорных объектов, эксплуатируемых в МО город Волхов</t>
  </si>
  <si>
    <t>000 0409 03 4 04 20420 000</t>
  </si>
  <si>
    <t>000 0409 03 4 04 20420 600</t>
  </si>
  <si>
    <t>110 0409 03 4 04 20420 612</t>
  </si>
  <si>
    <t xml:space="preserve">  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</si>
  <si>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000 0409 03 4 05 00000 000</t>
  </si>
  <si>
    <t xml:space="preserve">  Другие вопросы в области национальной экономики</t>
  </si>
  <si>
    <t>000 0412 00 0 00 00000 000</t>
  </si>
  <si>
    <t xml:space="preserve">  Муниципальная программа МО город Волхов "Развитие малого, среднего предпринимательства и потребительского рынка МО город Волхов"</t>
  </si>
  <si>
    <t>000 0412 06 0 00 00000 000</t>
  </si>
  <si>
    <t>000 0412 06 4 00 00000 000</t>
  </si>
  <si>
    <t xml:space="preserve">  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</si>
  <si>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000 0412 06 4 01 00000 000</t>
  </si>
  <si>
    <t xml:space="preserve">  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</si>
  <si>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000 0412 06 4 01 20700 000</t>
  </si>
  <si>
    <t>000 0412 06 4 01 20700 200</t>
  </si>
  <si>
    <t>110 0412 06 4 01 20700 244</t>
  </si>
  <si>
    <t>000 0412 68 0 00 00000 000</t>
  </si>
  <si>
    <t>000 0412 68 9 00 00000 000</t>
  </si>
  <si>
    <t>000 0412 68 9 01 00000 000</t>
  </si>
  <si>
    <t xml:space="preserve">  Проведение топографо-геодезических, картографических и землеустроительных работ</t>
  </si>
  <si>
    <t>000 0412 68 9 01 20530 000</t>
  </si>
  <si>
    <t>000 0412 68 9 01 20530 200</t>
  </si>
  <si>
    <t>110 0412 68 9 01 20530 244</t>
  </si>
  <si>
    <t xml:space="preserve">  ЖИЛИЩНО-КОММУНАЛЬНОЕ ХОЗЯЙСТВО</t>
  </si>
  <si>
    <t>000 0500 00 0 00 00000 000</t>
  </si>
  <si>
    <t xml:space="preserve">  Жилищное хозяйство</t>
  </si>
  <si>
    <t>000 0501 00 0 00 00000 000</t>
  </si>
  <si>
    <t xml:space="preserve">  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</si>
  <si>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000 0501 01 0 00 00000 000</t>
  </si>
  <si>
    <t>000 0501 01 4 00 00000 000</t>
  </si>
  <si>
    <t xml:space="preserve">  Комплекс процессных мероприятий "Энергосбережение и повышение энергетической эффективности на территории МО город Волхов"</t>
  </si>
  <si>
    <t>000 0501 01 4 01 00000 000</t>
  </si>
  <si>
    <t xml:space="preserve">  Оснащение приборами учета энергетических ресурсов муниципальные квартиры, расположенные на территории МО город Волхов</t>
  </si>
  <si>
    <t>000 0501 01 4 01 20170 000</t>
  </si>
  <si>
    <t>000 0501 01 4 01 20170 200</t>
  </si>
  <si>
    <t>110 0501 01 4 01 20170 244</t>
  </si>
  <si>
    <t xml:space="preserve">  Муниципальная программа МО город Волхов "Обеспечение качественным жильем граждан на территории МО город Волхов"</t>
  </si>
  <si>
    <t>000 0501 02 0 00 00000 000</t>
  </si>
  <si>
    <t>000 0501 02 4 00 00000 000</t>
  </si>
  <si>
    <t xml:space="preserve">  Комплекс процессных мероприятий "Улучшение жилищных условий граждан"</t>
  </si>
  <si>
    <t>000 0501 02 4 01 00000 000</t>
  </si>
  <si>
    <t xml:space="preserve">  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</si>
  <si>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000 0501 02 4 01 20020 000</t>
  </si>
  <si>
    <t>000 0501 02 4 01 20020 200</t>
  </si>
  <si>
    <t>110 0501 02 4 01 20020 244</t>
  </si>
  <si>
    <t xml:space="preserve">  Проведение мероприятий по ликвидации (сносу) аварийного жилищного фонда</t>
  </si>
  <si>
    <t>000 0501 68 0 00 00000 000</t>
  </si>
  <si>
    <t>000 0501 68 9 00 00000 000</t>
  </si>
  <si>
    <t>000 0501 68 9 01 00000 000</t>
  </si>
  <si>
    <t xml:space="preserve">  Проведение ремонта и содержание муниципального жилищного фонда</t>
  </si>
  <si>
    <t>000 0501 68 9 01 20180 000</t>
  </si>
  <si>
    <t xml:space="preserve">  Проведение прочих мероприятий в области жилищного хозяйства</t>
  </si>
  <si>
    <t>000 0501 68 9 01 20190 000</t>
  </si>
  <si>
    <t>000 0501 68 9 01 20190 200</t>
  </si>
  <si>
    <t>110 0501 68 9 01 20190 244</t>
  </si>
  <si>
    <t xml:space="preserve">  Коммунальное хозяйство</t>
  </si>
  <si>
    <t>000 0502 00 0 00 00000 000</t>
  </si>
  <si>
    <t>000 0502 01 0 00 00000 000</t>
  </si>
  <si>
    <t>000 0502 68 0 00 00000 000</t>
  </si>
  <si>
    <t>000 0502 68 9 00 00000 000</t>
  </si>
  <si>
    <t>000 0502 68 9 01 00000 000</t>
  </si>
  <si>
    <t>000 0502 68 9 01 06070 000</t>
  </si>
  <si>
    <t>000 0502 68 9 01 06070 800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</si>
  <si>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</si>
  <si>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110 0502 68 9 01 06070 811</t>
  </si>
  <si>
    <t xml:space="preserve">  Благоустройство</t>
  </si>
  <si>
    <t>000 0503 00 0 00 00000 000</t>
  </si>
  <si>
    <t>000 0503 01 0 00 00000 000</t>
  </si>
  <si>
    <t>000 0503 03 0 00 00000 000</t>
  </si>
  <si>
    <t>000 0503 03 4 00 00000 000</t>
  </si>
  <si>
    <t xml:space="preserve">  Комплекс процессных мероприятий "Снижение аварийности на муниципальной сети автомобильных дорог"</t>
  </si>
  <si>
    <t>000 0503 03 4 02 00000 000</t>
  </si>
  <si>
    <t xml:space="preserve">  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</si>
  <si>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000 0503 03 4 02 20230 000</t>
  </si>
  <si>
    <t>000 0503 03 4 02 20230 600</t>
  </si>
  <si>
    <t>110 0503 03 4 02 20230 612</t>
  </si>
  <si>
    <t xml:space="preserve">  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</si>
  <si>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000 0503 03 4 02 20250 000</t>
  </si>
  <si>
    <t>000 0503 03 4 02 20250 600</t>
  </si>
  <si>
    <t>110 0503 03 4 02 20250 612</t>
  </si>
  <si>
    <t xml:space="preserve">  Комплекс процессных мероприятий "Реализация проектов местных инициатив граждан"</t>
  </si>
  <si>
    <t>000 0503 09 0 00 00000 000</t>
  </si>
  <si>
    <t xml:space="preserve">  Реализация программ формирования современной городской среды</t>
  </si>
  <si>
    <t>000 0503 09 4 00 00000 000</t>
  </si>
  <si>
    <t xml:space="preserve">  Комплекс процессных мероприятий "Благоустройство территорий МО город Волхов"</t>
  </si>
  <si>
    <t>000 0503 09 4 01 00000 000</t>
  </si>
  <si>
    <t>000 0503 09 4 01 00170 000</t>
  </si>
  <si>
    <t>000 0503 09 4 01 00170 600</t>
  </si>
  <si>
    <t>110 0503 09 4 01 00170 611</t>
  </si>
  <si>
    <t xml:space="preserve">  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</si>
  <si>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000 0503 11 0 00 00000 000</t>
  </si>
  <si>
    <t xml:space="preserve"> 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</si>
  <si>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 xml:space="preserve">  Проведение комплекса мероприятий по борьбе с борщевиком Сосновского на территориях муниципальных образований Ленинградской области</t>
  </si>
  <si>
    <t>000 0503 68 0 00 00000 000</t>
  </si>
  <si>
    <t>000 0503 68 9 00 00000 000</t>
  </si>
  <si>
    <t>000 0503 68 9 01 00000 000</t>
  </si>
  <si>
    <t xml:space="preserve">  Организация ритуальных услуг и содержание мест захоронения</t>
  </si>
  <si>
    <t>000 0503 68 9 01 20260 000</t>
  </si>
  <si>
    <t>000 0503 68 9 01 20260 200</t>
  </si>
  <si>
    <t>110 0503 68 9 01 20260 244</t>
  </si>
  <si>
    <t xml:space="preserve">  Проведение прочих мероприятий по благоустройству</t>
  </si>
  <si>
    <t xml:space="preserve">  Другие вопросы в области жилищно-коммунального хозяйства</t>
  </si>
  <si>
    <t>000 0505 00 0 00 00000 000</t>
  </si>
  <si>
    <t>000 0505 68 0 00 00000 000</t>
  </si>
  <si>
    <t>000 0505 68 9 00 00000 000</t>
  </si>
  <si>
    <t>000 0505 68 9 01 00000 000</t>
  </si>
  <si>
    <t>000 0505 68 9 01 00170 000</t>
  </si>
  <si>
    <t>000 0505 68 9 01 00170 600</t>
  </si>
  <si>
    <t>110 0505 68 9 01 00170 611</t>
  </si>
  <si>
    <t xml:space="preserve">  ОБРАЗОВАНИЕ</t>
  </si>
  <si>
    <t>000 0700 00 0 00 00000 000</t>
  </si>
  <si>
    <t xml:space="preserve">  Молодежная политика</t>
  </si>
  <si>
    <t>000 0707 00 0 00 00000 000</t>
  </si>
  <si>
    <t>000 0707 10 0 00 00000 000</t>
  </si>
  <si>
    <t>000 0707 10 4 00 00000 000</t>
  </si>
  <si>
    <t xml:space="preserve">  Комплекс процессных мероприятий "Участие в молодежных массовых мероприятиях и молодежных объединениях"</t>
  </si>
  <si>
    <t>000 0707 10 4 01 00000 000</t>
  </si>
  <si>
    <t>000 0707 10 4 01 00170 000</t>
  </si>
  <si>
    <t>000 0707 10 4 01 00170 600</t>
  </si>
  <si>
    <t>110 0707 10 4 01 00170 611</t>
  </si>
  <si>
    <t xml:space="preserve">  Поддержка деятельности молодежных организаций и объединений, молодежных инициатив и развитию волонтерского движения</t>
  </si>
  <si>
    <t>000 0707 10 4 01 20280 000</t>
  </si>
  <si>
    <t>000 0707 10 4 01 20280 600</t>
  </si>
  <si>
    <t>110 0707 10 4 01 20280 612</t>
  </si>
  <si>
    <t xml:space="preserve">  Реализация проекта "Губернаторский молодежный трудовой отряд"</t>
  </si>
  <si>
    <t>000 0707 10 4 01 20290 000</t>
  </si>
  <si>
    <t>000 0707 10 4 01 20290 600</t>
  </si>
  <si>
    <t>110 0707 10 4 01 20290 612</t>
  </si>
  <si>
    <t xml:space="preserve">  Проведение молодежных массовых мероприятий, образовательных форумов и форумов молодежных проектов</t>
  </si>
  <si>
    <t>000 0707 10 4 01 20430 000</t>
  </si>
  <si>
    <t>000 0707 10 4 01 20430 600</t>
  </si>
  <si>
    <t>110 0707 10 4 01 20430 612</t>
  </si>
  <si>
    <t xml:space="preserve">  Поддержка содействия трудовой адаптации и занятости молодежи</t>
  </si>
  <si>
    <t>000 0707 10 4 01 S4330 000</t>
  </si>
  <si>
    <t>000 0707 10 4 01 S4330 600</t>
  </si>
  <si>
    <t>110 0707 10 4 01 S4330 612</t>
  </si>
  <si>
    <t xml:space="preserve">  Комплекс процессных мероприятий "Поддержка молодых семей и пропаганда семейных ценностей"</t>
  </si>
  <si>
    <t>000 0707 10 4 02 00000 000</t>
  </si>
  <si>
    <t xml:space="preserve">  Поддержка молодых семей и пропаганда семейных ценностей</t>
  </si>
  <si>
    <t>000 0707 10 4 02 20300 000</t>
  </si>
  <si>
    <t>000 0707 10 4 02 20300 600</t>
  </si>
  <si>
    <t>110 0707 10 4 02 20300 612</t>
  </si>
  <si>
    <t xml:space="preserve">  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</si>
  <si>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000 0707 10 4 03 00000 000</t>
  </si>
  <si>
    <t xml:space="preserve">  Проведение мероприятий по сохранению исторической памяти, гражданско-патриотического и духовно-нравственного воспитания молодежи</t>
  </si>
  <si>
    <t>000 0707 10 4 03 20330 000</t>
  </si>
  <si>
    <t>000 0707 10 4 03 20330 600</t>
  </si>
  <si>
    <t>110 0707 10 4 03 20330 612</t>
  </si>
  <si>
    <t xml:space="preserve">  КУЛЬТУРА, КИНЕМАТОГРАФИЯ</t>
  </si>
  <si>
    <t>000 0800 00 0 00 00000 000</t>
  </si>
  <si>
    <t xml:space="preserve">  Культура</t>
  </si>
  <si>
    <t>000 0801 00 0 00 00000 000</t>
  </si>
  <si>
    <t>000 0801 04 0 00 00000 000</t>
  </si>
  <si>
    <t>000 0801 04 4 00 00000 000</t>
  </si>
  <si>
    <t>000 0801 04 4 01 00000 000</t>
  </si>
  <si>
    <t>000 0801 04 4 01 S4840 000</t>
  </si>
  <si>
    <t>000 0801 04 4 01 S4840 600</t>
  </si>
  <si>
    <t>110 0801 04 4 01 S4840 612</t>
  </si>
  <si>
    <t xml:space="preserve">  Комплекс процессных мероприятий "Сохранение и развитие народной культуры и самодеятельного творчества в МО город Волхов"</t>
  </si>
  <si>
    <t>000 0801 04 4 02 00000 000</t>
  </si>
  <si>
    <t xml:space="preserve">  Организация и проведение праздничных мероприятий</t>
  </si>
  <si>
    <t>000 0801 04 4 02 20310 000</t>
  </si>
  <si>
    <t>000 0801 04 4 02 20310 600</t>
  </si>
  <si>
    <t>110 0801 04 4 02 20310 612</t>
  </si>
  <si>
    <t xml:space="preserve">  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</si>
  <si>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000 0801 04 4 02 60410 000</t>
  </si>
  <si>
    <t>000 0801 04 4 02 60410 600</t>
  </si>
  <si>
    <t>110 0801 04 4 02 60410 612</t>
  </si>
  <si>
    <t>000 0801 04 4 03 00000 000</t>
  </si>
  <si>
    <t>000 0801 04 4 03 00170 000</t>
  </si>
  <si>
    <t>000 0801 04 4 03 00170 600</t>
  </si>
  <si>
    <t>110 0801 04 4 03 00170 611</t>
  </si>
  <si>
    <t xml:space="preserve">  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</t>
  </si>
  <si>
    <t>000 0801 04 4 03 S0360 000</t>
  </si>
  <si>
    <t>000 0801 04 4 03 S0360 600</t>
  </si>
  <si>
    <t>110 0801 04 4 03 S0360 611</t>
  </si>
  <si>
    <t xml:space="preserve">  СОЦИАЛЬНАЯ ПОЛИТИКА</t>
  </si>
  <si>
    <t>000 1000 00 0 00 00000 000</t>
  </si>
  <si>
    <t xml:space="preserve">  Пенсионное обеспечение</t>
  </si>
  <si>
    <t>000 1001 00 0 00 00000 000</t>
  </si>
  <si>
    <t>000 1001 68 0 00 00000 000</t>
  </si>
  <si>
    <t>000 1001 68 9 00 00000 000</t>
  </si>
  <si>
    <t>000 1001 68 9 01 00000 000</t>
  </si>
  <si>
    <t xml:space="preserve">  Доплаты к пенсиям муниципальных служащих</t>
  </si>
  <si>
    <t>000 1001 68 9 01 03050 000</t>
  </si>
  <si>
    <t>000 1001 68 9 01 03050 300</t>
  </si>
  <si>
    <t xml:space="preserve">  Иные пенсии, социальные доплаты к пенсиям</t>
  </si>
  <si>
    <t>110 1001 68 9 01 03050 312</t>
  </si>
  <si>
    <t xml:space="preserve">  Охрана семьи и детства</t>
  </si>
  <si>
    <t>000 1004 00 0 00 00000 000</t>
  </si>
  <si>
    <t>000 1004 02 0 00 00000 000</t>
  </si>
  <si>
    <t xml:space="preserve">  Реализация мероприятий по обеспечению жильем молодых семей</t>
  </si>
  <si>
    <t xml:space="preserve">  Субсидии гражданам на приобретение жилья</t>
  </si>
  <si>
    <t xml:space="preserve">  ФИЗИЧЕСКАЯ КУЛЬТУРА И СПОРТ</t>
  </si>
  <si>
    <t>000 1100 00 0 00 00000 000</t>
  </si>
  <si>
    <t xml:space="preserve">  Физическая культура</t>
  </si>
  <si>
    <t>000 1101 00 0 00 00000 000</t>
  </si>
  <si>
    <t xml:space="preserve">  Муниципальная программа МО город Волхов "Развитие физической культуры и спорта в МО город Волхов"</t>
  </si>
  <si>
    <t>000 1101 05 0 00 00000 000</t>
  </si>
  <si>
    <t>000 1101 05 4 00 00000 000</t>
  </si>
  <si>
    <t xml:space="preserve">  Комплекс процессных мероприятий "Развитие физической культуры и массового спорта в МО город Волхов"</t>
  </si>
  <si>
    <t>000 1101 05 4 01 00000 000</t>
  </si>
  <si>
    <t>000 1101 05 4 01 00170 000</t>
  </si>
  <si>
    <t>000 1101 05 4 01 00170 600</t>
  </si>
  <si>
    <t>110 1101 05 4 01 00170 611</t>
  </si>
  <si>
    <t xml:space="preserve">  Организация, проведение и участие в физкультурных мероприятиях и спортивных соревнованиях</t>
  </si>
  <si>
    <t>000 1101 05 4 01 20520 000</t>
  </si>
  <si>
    <t>000 1101 05 4 01 20520 600</t>
  </si>
  <si>
    <t>110 1101 05 4 01 20520 612</t>
  </si>
  <si>
    <t xml:space="preserve">  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</si>
  <si>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000 1101 05 4 01 20540 000</t>
  </si>
  <si>
    <t>000 1101 05 4 01 20540 600</t>
  </si>
  <si>
    <t>110 1101 05 4 01 20540 612</t>
  </si>
  <si>
    <t>000 1101 05 4 01 20570 000</t>
  </si>
  <si>
    <t>000 1101 05 4 01 20570 600</t>
  </si>
  <si>
    <t>110 1101 05 4 01 20570 612</t>
  </si>
  <si>
    <t>000 1101 05 4 02 00000 000</t>
  </si>
  <si>
    <t xml:space="preserve">  Реализация мероприятий по внедрению Всероссийского физкультурно-спортивного комплекса "Готов к труду и обороне" (ГТО)</t>
  </si>
  <si>
    <t>000 1101 05 4 02 60220 000</t>
  </si>
  <si>
    <t>000 1101 05 4 02 60220 600</t>
  </si>
  <si>
    <t>110 1101 05 4 02 60220 612</t>
  </si>
  <si>
    <t xml:space="preserve">  Массовый спорт</t>
  </si>
  <si>
    <t>000 1102 00 0 00 00000 000</t>
  </si>
  <si>
    <t>000 1102 05 0 00 00000 000</t>
  </si>
  <si>
    <t xml:space="preserve">  Реализация мероприятий по проведению капитального ремонта объектов физической культуры и спорта</t>
  </si>
  <si>
    <t xml:space="preserve">  Кредиты кредитных организаций в валюте Российской Федерации</t>
  </si>
  <si>
    <t>000 01 02 00 00 00 0000 000</t>
  </si>
  <si>
    <t xml:space="preserve">  Привлечение кредитов от кредитных организаций в валюте Российской Федерации</t>
  </si>
  <si>
    <t>000 01 02 00 00 00 0000 700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</si>
  <si>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</si>
  <si>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111 01 02 00 00 13 0000 710</t>
  </si>
  <si>
    <t xml:space="preserve">  Изменение остатков средств на счетах по учету средств бюджетов</t>
  </si>
  <si>
    <t>000 01 05 00 00 00 0000 000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</si>
  <si>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</si>
  <si>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</si>
  <si>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</si>
  <si>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</si>
  <si>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</si>
  <si>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</si>
  <si>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</si>
  <si>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111 01 05 02 01 13 0000 510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</si>
  <si>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</si>
  <si>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</si>
  <si>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</si>
  <si>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</si>
  <si>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</si>
  <si>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</si>
  <si>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</si>
  <si>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111 01 05 02 01 13 0000 610</t>
  </si>
  <si>
    <t>Остаток нераспределенного/неиспользованного резервного фонда</t>
  </si>
  <si>
    <t>Форма по ОКУД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</si>
  <si>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</si>
  <si>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</si>
  <si>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</si>
  <si>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</si>
  <si>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</si>
  <si>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</si>
  <si>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</si>
  <si>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Периодичность: месячная, квартальная, годовая</t>
  </si>
  <si>
    <t>Единица измерения:  руб</t>
  </si>
  <si>
    <t>по ОКЕИ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</si>
  <si>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</si>
  <si>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</si>
  <si>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</si>
  <si>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</si>
  <si>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                                2. Расходы бюджета</t>
  </si>
  <si>
    <t xml:space="preserve">              Форма 0503117  с.2</t>
  </si>
  <si>
    <t>000 0502 01 4 00 00000 000</t>
  </si>
  <si>
    <t xml:space="preserve">  ОБСЛУЖИВАНИЕ ГОСУДАРСТВЕННОГО (МУНИЦИПАЛЬНОГО) ДОЛГА</t>
  </si>
  <si>
    <t>000 1300 00 0 00 00000 000</t>
  </si>
  <si>
    <t xml:space="preserve">  Обслуживание государственного (муниципального) внутреннего долга</t>
  </si>
  <si>
    <t>000 1301 00 0 00 00000 000</t>
  </si>
  <si>
    <t>000 1301 68 0 00 00000 000</t>
  </si>
  <si>
    <t>000 1301 68 9 00 00000 000</t>
  </si>
  <si>
    <t>000 1301 68 9 01 00000 000</t>
  </si>
  <si>
    <t>000 1301 68 9 01 20150 000</t>
  </si>
  <si>
    <t xml:space="preserve">  Обслуживание государственного (муниципального) долга</t>
  </si>
  <si>
    <t>000 1301 68 9 01 20150 700</t>
  </si>
  <si>
    <t xml:space="preserve">  Обслуживание муниципального долга</t>
  </si>
  <si>
    <t>111 1301 68 9 01 20150 730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</si>
  <si>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</si>
  <si>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</si>
  <si>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</si>
  <si>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</si>
  <si>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</si>
  <si>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</si>
  <si>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</si>
  <si>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111 01 03 01 00 13 0000 710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</si>
  <si>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</si>
  <si>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</si>
  <si>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</si>
  <si>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111 01 03 01 00 13 0000 810</t>
  </si>
  <si>
    <t>Наименование подраздела</t>
  </si>
  <si>
    <t xml:space="preserve">  Процентные платежи по муниципальному долгу</t>
  </si>
  <si>
    <t>110 1102 05 7 01 S4060 612</t>
  </si>
  <si>
    <t>000 1102 05 7 01 S4060 600</t>
  </si>
  <si>
    <t>000 1102 05 7 01 S4060 000</t>
  </si>
  <si>
    <t>000 1102 05 7 01 00000 000</t>
  </si>
  <si>
    <t>000 1102 05 7 00 00000 000</t>
  </si>
  <si>
    <t xml:space="preserve">  Отраслевые проекты</t>
  </si>
  <si>
    <t>000 1101 05 5 01 20870 000</t>
  </si>
  <si>
    <t>000 1101 05 5 01 00000 000</t>
  </si>
  <si>
    <t xml:space="preserve">  Муниципальный проект МО город Волхов "Благоустройство и развитие Лыжной базы "Двугорье"</t>
  </si>
  <si>
    <t>000 1101 05 5 00 00000 000</t>
  </si>
  <si>
    <t xml:space="preserve">  Муниципальные проекты</t>
  </si>
  <si>
    <t>110 1004 02 7 01 L4970 322</t>
  </si>
  <si>
    <t>000 1004 02 7 01 L4970 300</t>
  </si>
  <si>
    <t>000 1004 02 7 01 L4970 000</t>
  </si>
  <si>
    <t>000 1004 02 7 00 00000 000</t>
  </si>
  <si>
    <t>000 0801 04 7 01 00000 000</t>
  </si>
  <si>
    <t xml:space="preserve">  Отраслевой проект "Развитие инфраструктуры культуры"</t>
  </si>
  <si>
    <t>000 0801 04 7 00 00000 000</t>
  </si>
  <si>
    <t>110 0801 04 5 01 20870 612</t>
  </si>
  <si>
    <t>000 0801 04 5 01 20870 600</t>
  </si>
  <si>
    <t>000 0801 04 5 01 20870 000</t>
  </si>
  <si>
    <t>000 0801 04 5 01 00000 000</t>
  </si>
  <si>
    <t xml:space="preserve">  Муниципальный проект МО город Волхов "Создание выставочного пространства в МБУК "КИЦ им. А.С. Пушкина"</t>
  </si>
  <si>
    <t>000 0801 04 5 00 00000 000</t>
  </si>
  <si>
    <t>110 0801 04 4 01 20570 612</t>
  </si>
  <si>
    <t>000 0801 04 4 01 20570 600</t>
  </si>
  <si>
    <t>000 0801 04 4 01 20570 000</t>
  </si>
  <si>
    <t>110 0503 11 7 01 S4310 244</t>
  </si>
  <si>
    <t>000 0503 11 7 01 S4310 200</t>
  </si>
  <si>
    <t>000 0503 11 7 01 S4310 000</t>
  </si>
  <si>
    <t>000 0503 11 7 01 00000 000</t>
  </si>
  <si>
    <t xml:space="preserve">  Отраслевой проект "Благоустройство сельских территорий"</t>
  </si>
  <si>
    <t>000 0503 11 7 00 00000 000</t>
  </si>
  <si>
    <t>110 0503 11 5 02 F0550 612</t>
  </si>
  <si>
    <t>000 0503 11 5 02 F0550 600</t>
  </si>
  <si>
    <t>000 0503 11 5 02 F0550 000</t>
  </si>
  <si>
    <t>000 0503 11 5 02 00000 000</t>
  </si>
  <si>
    <t xml:space="preserve">  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</si>
  <si>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110 0503 11 5 01 20880 244</t>
  </si>
  <si>
    <t>000 0503 11 5 01 20880 200</t>
  </si>
  <si>
    <t>000 0503 11 5 01 20880 000</t>
  </si>
  <si>
    <t xml:space="preserve">  Проведение мероприятий по обработке от борщевика Сосновского</t>
  </si>
  <si>
    <t>000 0503 11 5 01 00000 000</t>
  </si>
  <si>
    <t xml:space="preserve">  Муниципальный проект МО город Волхов "Борьба с борщевиком Сосновского"</t>
  </si>
  <si>
    <t>000 0503 11 5 00 00000 000</t>
  </si>
  <si>
    <t>110 0503 09 7 01 S4750 244</t>
  </si>
  <si>
    <t>000 0503 09 7 01 S4750 200</t>
  </si>
  <si>
    <t>000 0503 09 7 01 S4750 000</t>
  </si>
  <si>
    <t xml:space="preserve">  Реализация мероприятий по благоустройству дворовых территорий муниципальных образований Ленинградской области</t>
  </si>
  <si>
    <t>000 0503 09 7 01 00000 000</t>
  </si>
  <si>
    <t xml:space="preserve">  Отраслевой проект "Благоустройство общественных, дворовых пространств и цифровизация городского хозяйства"</t>
  </si>
  <si>
    <t>000 0503 09 7 00 00000 000</t>
  </si>
  <si>
    <t>110 0503 09 5 01 S4840 244</t>
  </si>
  <si>
    <t>000 0503 09 5 01 S4840 200</t>
  </si>
  <si>
    <t>000 0503 09 5 01 S4840 000</t>
  </si>
  <si>
    <t>110 0503 09 5 01 20650 244</t>
  </si>
  <si>
    <t>000 0503 09 5 01 20650 200</t>
  </si>
  <si>
    <t>000 0503 09 5 01 20650 000</t>
  </si>
  <si>
    <t xml:space="preserve">  Проведение мероприятий по благоустройству дворовых территорий и общественных зон</t>
  </si>
  <si>
    <t>000 0503 09 5 01 00000 000</t>
  </si>
  <si>
    <t xml:space="preserve">  Муниципальный проект МО город Волхов "Благоустройство дворовых и общественных пространств"</t>
  </si>
  <si>
    <t>000 0503 09 5 00 00000 000</t>
  </si>
  <si>
    <t>110 0503 09 4 01 20270 244</t>
  </si>
  <si>
    <t>000 0503 09 4 01 20270 200</t>
  </si>
  <si>
    <t>000 0503 09 4 01 20270 000</t>
  </si>
  <si>
    <t xml:space="preserve">  Региональный проект "Формирование комфортной городской среды"</t>
  </si>
  <si>
    <t>000 0503 09 2 00 00000 000</t>
  </si>
  <si>
    <t xml:space="preserve">  Региональные проекты</t>
  </si>
  <si>
    <t xml:space="preserve">  Отраслевой проект "Эффективное обращение с отходами производства и потребления на территории Ленинградской области"</t>
  </si>
  <si>
    <t>110 0503 01 5 02 20850 244</t>
  </si>
  <si>
    <t>000 0503 01 5 02 20850 200</t>
  </si>
  <si>
    <t>000 0503 01 5 02 20850 000</t>
  </si>
  <si>
    <t xml:space="preserve">  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</si>
  <si>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000 0503 01 5 02 00000 000</t>
  </si>
  <si>
    <t xml:space="preserve">  Муниципальный проект МО город Волхов "Снижение негативного воздействия отходов потребления на окружающую среду"</t>
  </si>
  <si>
    <t>000 0503 01 5 00 00000 000</t>
  </si>
  <si>
    <t xml:space="preserve">  Субсидии организациям, оказывающим банные услуги физическим лицам</t>
  </si>
  <si>
    <t>000 0502 01 7 01 00000 000</t>
  </si>
  <si>
    <t>000 0502 01 7 00 00000 000</t>
  </si>
  <si>
    <t>110 0502 01 4 03 20900 244</t>
  </si>
  <si>
    <t>000 0502 01 4 03 20900 200</t>
  </si>
  <si>
    <t>000 0502 01 4 03 20900 000</t>
  </si>
  <si>
    <t xml:space="preserve">  Содержание коммунальных объектов, в том числе обеспечение их функционирования</t>
  </si>
  <si>
    <t>000 0502 01 4 03 00000 000</t>
  </si>
  <si>
    <t xml:space="preserve">  Комплекс процессных мероприятий "Устойчивое функционирование коммунальной инфраструктуры"</t>
  </si>
  <si>
    <t>110 0501 68 9 01 20180 244</t>
  </si>
  <si>
    <t>000 0501 68 9 01 20180 200</t>
  </si>
  <si>
    <t>110 0501 02 4 01 20200 244</t>
  </si>
  <si>
    <t>000 0501 02 4 01 20200 200</t>
  </si>
  <si>
    <t>000 0501 02 4 01 20200 000</t>
  </si>
  <si>
    <t>000 0409 03 5 01 00000 000</t>
  </si>
  <si>
    <t xml:space="preserve">  Муниципальный проект МО город Волхов "Обеспечение устойчивого функционирования сети автомобильных дорог МО город Волхов"</t>
  </si>
  <si>
    <t>000 0409 03 5 00 00000 000</t>
  </si>
  <si>
    <t>110 0409 03 4 01 20670 612</t>
  </si>
  <si>
    <t>000 0409 03 4 01 20670 600</t>
  </si>
  <si>
    <t>000 0409 03 4 01 20670 000</t>
  </si>
  <si>
    <t>110 0314 07 5 01 20110 244</t>
  </si>
  <si>
    <t>000 0314 07 5 01 20110 200</t>
  </si>
  <si>
    <t>000 0314 07 5 01 20110 000</t>
  </si>
  <si>
    <t>000 0314 07 5 01 00000 000</t>
  </si>
  <si>
    <t xml:space="preserve">  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</si>
  <si>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000 0314 07 5 00 00000 000</t>
  </si>
  <si>
    <t xml:space="preserve">  НАЛОГИ НА СОВОКУПНЫЙ ДОХОД</t>
  </si>
  <si>
    <t>000 1 05 00000 00 0000 000</t>
  </si>
  <si>
    <t xml:space="preserve">  Единый сельскохозяйственный налог</t>
  </si>
  <si>
    <t>000 1 05 03000 01 0000 110</t>
  </si>
  <si>
    <t>000 1 05 03010 01 0000 110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</si>
  <si>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</si>
  <si>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</si>
  <si>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>110 1101 05 5 01 20870 464</t>
  </si>
  <si>
    <t xml:space="preserve">  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</si>
  <si>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000 1101 05 5 01 20870 400</t>
  </si>
  <si>
    <t xml:space="preserve">  Приобретение дорожной техники и другого имущества, необходимого для функционирования и содержания автодорог</t>
  </si>
  <si>
    <t xml:space="preserve">  Отраслевой проект "Развитие объектов физической культуры и спорта"</t>
  </si>
  <si>
    <t>000 1004 02 7 01 00000 000</t>
  </si>
  <si>
    <t xml:space="preserve">  Муниципальная программа МО город Волхов "Молодежь МО город Волхов"</t>
  </si>
  <si>
    <t xml:space="preserve">  Уплата налога на имущество организаций и земельного налога</t>
  </si>
  <si>
    <t>110 0113 68 9 01 20050 851</t>
  </si>
  <si>
    <t xml:space="preserve">  Отраслевой проект "Улучшение жилищных условий и обеспечение жильем отдельных категорий граждан"</t>
  </si>
  <si>
    <t>УТВЕРЖДЕНО</t>
  </si>
  <si>
    <t>постановлением  администрации</t>
  </si>
  <si>
    <t>Отклонение от  плана</t>
  </si>
  <si>
    <t>Паспортизация автомобильных дорог и искусственных сооружений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</si>
  <si>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</si>
  <si>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ремонта дворовых территорий многоквартирных домов, проездов к дворовым территориям многоквартирных домов</t>
  </si>
  <si>
    <t>Проведение мероприятий по проектированию и строительству объектов инженерной и транспортной инфраструктуры на земельных участках, предоставленных бесплатно гражданам</t>
  </si>
  <si>
    <t>110 2 18 05010 13 0000 150</t>
  </si>
  <si>
    <t xml:space="preserve">  Доходы бюджетов городских поселений от возврата бюджетными учреждениями остатков субсидий прошлых лет</t>
  </si>
  <si>
    <t>000 2 18 05000 13 0000 150</t>
  </si>
  <si>
    <t>000 2 18 00000 13 0000 150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</si>
  <si>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</si>
  <si>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</si>
  <si>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</si>
  <si>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</si>
  <si>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</si>
  <si>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182 1 01 02210 01 1000 110</t>
  </si>
  <si>
    <t xml:space="preserve">  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</si>
  <si>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</si>
  <si>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</si>
  <si>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182 1 01 02150 01 1000 110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</si>
  <si>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</si>
  <si>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</si>
  <si>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</si>
  <si>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</si>
  <si>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</si>
  <si>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</si>
  <si>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</si>
  <si>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</si>
  <si>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</t>
  </si>
  <si>
    <t>110 0801 04 7 01 S0350 612</t>
  </si>
  <si>
    <t>000 0801 04 7 01 S0350 600</t>
  </si>
  <si>
    <t>000 0801 04 7 01 S0350 000</t>
  </si>
  <si>
    <t xml:space="preserve">  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</si>
  <si>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110 0801 04 4 02 60140 612</t>
  </si>
  <si>
    <t>000 0801 04 4 02 60140 600</t>
  </si>
  <si>
    <t>000 0801 04 4 02 60140 000</t>
  </si>
  <si>
    <t xml:space="preserve">  Организация и проведение мероприятий в сфере культуры</t>
  </si>
  <si>
    <t>110 0503 09 2 И4 55550 244</t>
  </si>
  <si>
    <t>000 0503 09 2 И4 55550 200</t>
  </si>
  <si>
    <t>000 0503 09 2 И4 55550 000</t>
  </si>
  <si>
    <t>110 0503 03 4 02 F0450 612</t>
  </si>
  <si>
    <t>000 0503 03 4 02 F0450 600</t>
  </si>
  <si>
    <t>000 0503 03 4 02 F0450 000</t>
  </si>
  <si>
    <t xml:space="preserve">  Расходы на оплату электроэнергии за уличное освещение</t>
  </si>
  <si>
    <t xml:space="preserve">  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</si>
  <si>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110 0409 03 5 01 9Д238 244</t>
  </si>
  <si>
    <t>000 0409 03 5 01 9Д238 200</t>
  </si>
  <si>
    <t>000 0409 03 5 01 9Д238 000</t>
  </si>
  <si>
    <t xml:space="preserve">  Проведение ремонта дворовых территорий многоквартирных домов, проездов к дворовым территориям многоквартирных домов</t>
  </si>
  <si>
    <t>110 0409 03 5 01 9Д138 244</t>
  </si>
  <si>
    <t>000 0409 03 5 01 9Д138 200</t>
  </si>
  <si>
    <t>000 0409 03 5 01 9Д138 000</t>
  </si>
  <si>
    <t xml:space="preserve">  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</si>
  <si>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110 0409 03 4 05 9Д046 244</t>
  </si>
  <si>
    <t>000 0409 03 4 05 9Д046 200</t>
  </si>
  <si>
    <t>000 0409 03 4 05 9Д046 000</t>
  </si>
  <si>
    <t xml:space="preserve">  Паспортизация автомобильных дорог и искусственных сооружений</t>
  </si>
  <si>
    <t>110 0314 07 5 01 20110 248</t>
  </si>
  <si>
    <t xml:space="preserve">  Лизинговые платежи по договору финансовой аренды (лизинга), не являющиеся бюджетными инвестициями</t>
  </si>
  <si>
    <t>110 0309 07 4 03 F0650 244</t>
  </si>
  <si>
    <t>000 0309 07 4 03 F0650 200</t>
  </si>
  <si>
    <t>000 0309 07 4 03 F0650 000</t>
  </si>
  <si>
    <t xml:space="preserve">  Обслуживание местной системы оповещения на территории Волховского муниципального района</t>
  </si>
  <si>
    <t>110 0113 68 9 01 00170 853</t>
  </si>
  <si>
    <t>000 0503 09 2 И4 00000 000</t>
  </si>
  <si>
    <t xml:space="preserve">  Муниципальная программа МО город Волхов "Формирование комфортной городской среды на 2017-2024 годы"</t>
  </si>
  <si>
    <t>000 0503 01 5 01 00000 000</t>
  </si>
  <si>
    <t xml:space="preserve">  Муниципальный проект МО город Волхов "Повышение энергоэффективности в МО город Волхов"</t>
  </si>
  <si>
    <t>Приложение 1</t>
  </si>
  <si>
    <t>ОТЧЕТ ОБ ИСПОЛЬЗОВАНИИ СРЕДСТВ РЕЗЕРВНОГО ФОНДА 
АДМИНИСТРАЦИИ ВОЛХОВСКОГО МУНИЦИПАЛЬНОГО РАЙОНА ЛЕНИНГРАДСКОЙ ОБЛАСТИ</t>
  </si>
  <si>
    <t>ОТЧЕТ ОБ ИСПОЛНЕНИИ БЮДЖЕТА 
МУНИЦИПАЛЬНОГО ОБРАЗОВАНИЯ ГОРОД ВОЛХОВ 
ВОЛХОВСКОГО МУНИЦИПАЛЬНОГО РАЙОНА ЛЕНИНГРАДСКОЙ ОБЛАСТИ</t>
  </si>
  <si>
    <t>ОТЧЕТ ОБ ИСПОЛЬЗОВАНИИ СРЕДСТВ ДОРОЖНОГО ФОНДА 
МУНИЦИПАЛЬНОГО ОБРАЗОВАНИЯ ГОРОД ВОЛХОВ 
ВОЛХОВСКОГО МУНИЦИПАЛЬНОГО РАЙОНА ЛЕНИНГРАДСКОЙ ОБЛАСТИ</t>
  </si>
  <si>
    <t>СВЕДЕНИЯ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 МУНИЦИПАЛЬНОГО ОБРАЗОВАНИЯ ГОРОД ВОЛХОВ ВОЛХОВСКОГО МУНИЦИПАЛЬНОГО РАЙОНА ЛЕНИНГРАДСКОЙ ОБЛАСТИ</t>
  </si>
  <si>
    <t>Среднесписочная численность, чел.</t>
  </si>
  <si>
    <t xml:space="preserve"> за 1 квартал 2026 года 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</si>
  <si>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</si>
  <si>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</si>
  <si>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000 1 01 02021 01 0000 110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</si>
  <si>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</si>
  <si>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182 1 01 02021 01 1000 110</t>
  </si>
  <si>
    <t xml:space="preserve">  Налог на доходы физических лиц в части суммы налога, превышающей 650 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 доходов, относящихся к налоговым базам, указанным в пунктах 6, 6.1 и 6.2 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</si>
  <si>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</si>
  <si>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</si>
  <si>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</si>
  <si>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182 1 01 02160 01 1000 110</t>
  </si>
  <si>
    <t xml:space="preserve">  Доходы от компенсации затрат государства</t>
  </si>
  <si>
    <t>000 1 13 02000 00 0000 130</t>
  </si>
  <si>
    <t xml:space="preserve">  Прочие доходы от компенсации затрат государства</t>
  </si>
  <si>
    <t>000 1 13 02990 00 0000 130</t>
  </si>
  <si>
    <t xml:space="preserve">  Прочие доходы от компенсации затрат бюджетов городских поселений</t>
  </si>
  <si>
    <t>000 1 13 02995 13 0000 130</t>
  </si>
  <si>
    <t xml:space="preserve">  Прочие доходы от компенсации затрат  бюджетов городских поселений</t>
  </si>
  <si>
    <t>110 1 13 02995 13 0011 130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</si>
  <si>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</si>
  <si>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</si>
  <si>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</si>
  <si>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112 1 14 06025 13 0000 430</t>
  </si>
  <si>
    <t xml:space="preserve">  Платежи в целях возмещения причиненного ущерба (убытков)</t>
  </si>
  <si>
    <t>000 1 16 10000 00 0000 140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</si>
  <si>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</si>
  <si>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</si>
  <si>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 xml:space="preserve">  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</si>
  <si>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110 1 16 10032 13 0000 140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</si>
  <si>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</si>
  <si>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</si>
  <si>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</si>
  <si>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</si>
  <si>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</si>
  <si>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110 1 17 05050 13 0000 180</t>
  </si>
  <si>
    <t xml:space="preserve">  Инициативные платежи</t>
  </si>
  <si>
    <t>000 1 17 15000 00 0000 150</t>
  </si>
  <si>
    <t xml:space="preserve">  Инициативные платежи, зачисляемые в бюджеты городских поселений</t>
  </si>
  <si>
    <t>110 1 17 15030 13 0000 150</t>
  </si>
  <si>
    <t xml:space="preserve">  Доходы бюджетов городских поселений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</si>
  <si>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 xml:space="preserve">  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</si>
  <si>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000 0103 67 3 01 80050 000</t>
  </si>
  <si>
    <t>000 0103 67 3 01 80050 500</t>
  </si>
  <si>
    <t>002 0103 67 3 01 80050 540</t>
  </si>
  <si>
    <t xml:space="preserve">  Исполнение судебных актов Российской Федерации и мировых соглашений по возмещению причиненного вреда</t>
  </si>
  <si>
    <t>110 0113 68 9 01 20050 831</t>
  </si>
  <si>
    <t xml:space="preserve">  Обслуживание, эксплуатация и ремонт сооружений гражданской обороны</t>
  </si>
  <si>
    <t>000 0309 07 4 03 20360 000</t>
  </si>
  <si>
    <t>000 0309 07 4 03 20360 600</t>
  </si>
  <si>
    <t>110 0309 07 4 03 20360 612</t>
  </si>
  <si>
    <t xml:space="preserve">  Развитие системы видеонаблюдения в целях обеспечения правопорядка и профилактики правонарушений</t>
  </si>
  <si>
    <t>000 0314 07 5 01 F0710 000</t>
  </si>
  <si>
    <t>000 0314 07 5 01 F0710 200</t>
  </si>
  <si>
    <t>110 0314 07 5 01 F0710 244</t>
  </si>
  <si>
    <t xml:space="preserve">  Транспорт</t>
  </si>
  <si>
    <t>000 0408 00 0 00 00000 000</t>
  </si>
  <si>
    <t>000 0408 68 0 00 00000 000</t>
  </si>
  <si>
    <t>000 0408 68 9 00 00000 000</t>
  </si>
  <si>
    <t>000 0408 68 9 01 00000 000</t>
  </si>
  <si>
    <t xml:space="preserve">  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</si>
  <si>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000 0408 68 9 01 20930 000</t>
  </si>
  <si>
    <t>000 0408 68 9 01 20930 200</t>
  </si>
  <si>
    <t>110 0408 68 9 01 20930 244</t>
  </si>
  <si>
    <t>000 0409 03 5 01 9Д238 400</t>
  </si>
  <si>
    <t>110 0409 03 5 01 9Д238 414</t>
  </si>
  <si>
    <t>Проведение мероприятий по ремонту и модернизации мест (площадок) накопления твердых коммунальных отходов</t>
  </si>
  <si>
    <t>000 0502 01 7 01 S5140 000</t>
  </si>
  <si>
    <t>000 0502 01 7 01 S5140 200</t>
  </si>
  <si>
    <t>110 0502 01 7 01 S5140 244</t>
  </si>
  <si>
    <t>Проектирование, строительство и (или) устройство системы уличного освещения</t>
  </si>
  <si>
    <t>000 0503 01 5 01 F0730 000</t>
  </si>
  <si>
    <t>000 0503 01 5 01 F0730 400</t>
  </si>
  <si>
    <t>110 0503 01 5 01 F0730 414</t>
  </si>
  <si>
    <t>000 0503 08 0 00 00000 000</t>
  </si>
  <si>
    <t>000 0503 08 4 00 00000 000</t>
  </si>
  <si>
    <t>000 0503 08 4 03 00000 000</t>
  </si>
  <si>
    <t>000 0503 08 4 03 S5130 000</t>
  </si>
  <si>
    <t>000 0503 08 4 03 S5130 200</t>
  </si>
  <si>
    <t>110 0503 08 4 03 S5130 244</t>
  </si>
  <si>
    <t>000 0503 09 5 01 20650 400</t>
  </si>
  <si>
    <t>110 0503 09 5 01 20650 414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</si>
  <si>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</si>
  <si>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000 0503 09 5 01 S4950 000</t>
  </si>
  <si>
    <t>000 0503 09 5 01 S4950 200</t>
  </si>
  <si>
    <t>110 0503 09 5 01 S4950 244</t>
  </si>
  <si>
    <t xml:space="preserve">  Мероприятия по формированию доступной среды жизнедеятельности для инвалидов в Ленинградской области</t>
  </si>
  <si>
    <t>000 0801 04 4 01 S0930 000</t>
  </si>
  <si>
    <t>000 0801 04 4 01 S0930 600</t>
  </si>
  <si>
    <t>110 0801 04 4 01 S0930 612</t>
  </si>
  <si>
    <t xml:space="preserve">  Комплекс процессных мероприятий "Создание условий для сохранения культурного и исторического наследия"</t>
  </si>
  <si>
    <t xml:space="preserve">  Устройство объектов спортивной инфраструктуры</t>
  </si>
  <si>
    <t>000 1102 05 7 01 F0680 000</t>
  </si>
  <si>
    <t>000 1102 05 7 01 F0680 600</t>
  </si>
  <si>
    <t>110 1102 05 7 01 F0680 612</t>
  </si>
  <si>
    <t xml:space="preserve">  Оснащение объектов спортивной инфраструктуры спортивно-технологическим оборудованием</t>
  </si>
  <si>
    <t>000 1102 05 7 01 L2280 000</t>
  </si>
  <si>
    <t>000 1102 05 7 01 L2280 600</t>
  </si>
  <si>
    <t>110 1102 05 7 01 L2280 612</t>
  </si>
  <si>
    <t>Размер первоначально утвержденного резервного фонда
 (РСД от  16.12.2025 г. №50)</t>
  </si>
  <si>
    <t xml:space="preserve">за 1 квартал 2026 года </t>
  </si>
  <si>
    <t xml:space="preserve">ОСТАТКИ СРЕДСТВ ДОРОЖНОГО ФОНДА НА 01 ЯНВАРЯ 2026 года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</si>
  <si>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</si>
  <si>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Районный бюджет</t>
  </si>
  <si>
    <t>Местный бюджет, в том числе за счет остатков местного бюджета на 01.01.2026 г.</t>
  </si>
  <si>
    <t xml:space="preserve"> Устройство подъездов к участкам, центральная дорога «Зеленое кольцо»</t>
  </si>
  <si>
    <t>ОСТАТКИ СРЕДСТВ ДОРОЖНОГО ФОНДА на 01 число отчетного периода по исполнению</t>
  </si>
  <si>
    <t>Размер уточненного резервного фонда</t>
  </si>
  <si>
    <t>от 19 мая 2026 г. № 1686</t>
  </si>
  <si>
    <t>от 19 мая 2026 г. №1686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</si>
</sst>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#,##0.00_ ;\-#,##0.00"/>
    <numFmt numFmtId="166" formatCode="#,##0.0"/>
    <numFmt numFmtId="167" formatCode="0.00000"/>
  </numFmts>
  <fonts count="7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 Cyr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b/>
      <sz val="10.5"/>
      <name val="Arial Cyr"/>
      <charset val="204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i/>
      <sz val="10"/>
      <name val="Calibri"/>
      <family val="2"/>
      <charset val="204"/>
      <scheme val="minor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90">
    <xf numFmtId="0" fontId="0" fillId="0" borderId="0"/>
    <xf numFmtId="0" fontId="4" fillId="0" borderId="1"/>
    <xf numFmtId="0" fontId="5" fillId="0" borderId="1">
      <alignment horizontal="center"/>
    </xf>
    <xf numFmtId="0" fontId="6" fillId="0" borderId="2">
      <alignment horizontal="center"/>
    </xf>
    <xf numFmtId="0" fontId="7" fillId="0" borderId="1">
      <alignment horizontal="right"/>
    </xf>
    <xf numFmtId="0" fontId="5" fillId="0" borderId="1"/>
    <xf numFmtId="0" fontId="8" fillId="0" borderId="1"/>
    <xf numFmtId="0" fontId="8" fillId="0" borderId="3"/>
    <xf numFmtId="0" fontId="6" fillId="0" borderId="4">
      <alignment horizontal="center"/>
    </xf>
    <xf numFmtId="0" fontId="7" fillId="0" borderId="5">
      <alignment horizontal="right"/>
    </xf>
    <xf numFmtId="0" fontId="6" fillId="0" borderId="1"/>
    <xf numFmtId="0" fontId="6" fillId="0" borderId="6">
      <alignment horizontal="right"/>
    </xf>
    <xf numFmtId="49" fontId="6" fillId="0" borderId="7">
      <alignment horizontal="center"/>
    </xf>
    <xf numFmtId="0" fontId="7" fillId="0" borderId="8">
      <alignment horizontal="right"/>
    </xf>
    <xf numFmtId="0" fontId="9" fillId="0" borderId="1"/>
    <xf numFmtId="164" fontId="6" fillId="0" borderId="9">
      <alignment horizontal="center"/>
    </xf>
    <xf numFmtId="0" fontId="6" fillId="0" borderId="1">
      <alignment horizontal="left"/>
    </xf>
    <xf numFmtId="49" fontId="6" fillId="0" borderId="1"/>
    <xf numFmtId="49" fontId="6" fillId="0" borderId="6">
      <alignment horizontal="right" vertical="center"/>
    </xf>
    <xf numFmtId="49" fontId="6" fillId="0" borderId="9">
      <alignment horizontal="center" vertical="center"/>
    </xf>
    <xf numFmtId="0" fontId="6" fillId="0" borderId="2">
      <alignment horizontal="left" wrapText="1"/>
    </xf>
    <xf numFmtId="49" fontId="6" fillId="0" borderId="9">
      <alignment horizontal="center"/>
    </xf>
    <xf numFmtId="0" fontId="6" fillId="0" borderId="10">
      <alignment horizontal="left" wrapText="1"/>
    </xf>
    <xf numFmtId="49" fontId="6" fillId="0" borderId="6">
      <alignment horizontal="right"/>
    </xf>
    <xf numFmtId="0" fontId="6" fillId="0" borderId="11">
      <alignment horizontal="left"/>
    </xf>
    <xf numFmtId="49" fontId="6" fillId="0" borderId="11"/>
    <xf numFmtId="49" fontId="6" fillId="0" borderId="6"/>
    <xf numFmtId="49" fontId="6" fillId="0" borderId="12">
      <alignment horizontal="center"/>
    </xf>
    <xf numFmtId="0" fontId="5" fillId="0" borderId="2">
      <alignment horizontal="center"/>
    </xf>
    <xf numFmtId="0" fontId="6" fillId="0" borderId="13">
      <alignment horizontal="center" vertical="top" wrapText="1"/>
    </xf>
    <xf numFmtId="49" fontId="6" fillId="0" borderId="13">
      <alignment horizontal="center" vertical="top" wrapText="1"/>
    </xf>
    <xf numFmtId="0" fontId="4" fillId="0" borderId="14"/>
    <xf numFmtId="0" fontId="4" fillId="0" borderId="5"/>
    <xf numFmtId="0" fontId="6" fillId="0" borderId="13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/>
    </xf>
    <xf numFmtId="4" fontId="6" fillId="0" borderId="17">
      <alignment horizontal="right" shrinkToFit="1"/>
    </xf>
    <xf numFmtId="0" fontId="6" fillId="0" borderId="18">
      <alignment horizontal="left" wrapText="1"/>
    </xf>
    <xf numFmtId="49" fontId="6" fillId="0" borderId="19">
      <alignment horizontal="center" shrinkToFit="1"/>
    </xf>
    <xf numFmtId="49" fontId="6" fillId="0" borderId="20">
      <alignment horizontal="center"/>
    </xf>
    <xf numFmtId="4" fontId="6" fillId="0" borderId="20">
      <alignment horizontal="right" shrinkToFit="1"/>
    </xf>
    <xf numFmtId="0" fontId="6" fillId="0" borderId="21">
      <alignment horizontal="left" wrapText="1" indent="2"/>
    </xf>
    <xf numFmtId="49" fontId="6" fillId="0" borderId="22">
      <alignment horizontal="center" shrinkToFit="1"/>
    </xf>
    <xf numFmtId="49" fontId="6" fillId="0" borderId="23">
      <alignment horizontal="center"/>
    </xf>
    <xf numFmtId="4" fontId="6" fillId="0" borderId="23">
      <alignment horizontal="right" shrinkToFit="1"/>
    </xf>
    <xf numFmtId="49" fontId="6" fillId="0" borderId="1">
      <alignment horizontal="right"/>
    </xf>
    <xf numFmtId="0" fontId="5" fillId="0" borderId="5">
      <alignment horizontal="center"/>
    </xf>
    <xf numFmtId="0" fontId="6" fillId="0" borderId="4">
      <alignment horizontal="center" vertical="center" shrinkToFit="1"/>
    </xf>
    <xf numFmtId="49" fontId="6" fillId="0" borderId="4">
      <alignment horizontal="center" vertical="center" shrinkToFit="1"/>
    </xf>
    <xf numFmtId="49" fontId="4" fillId="0" borderId="5"/>
    <xf numFmtId="0" fontId="6" fillId="0" borderId="16">
      <alignment horizontal="center" shrinkToFit="1"/>
    </xf>
    <xf numFmtId="4" fontId="6" fillId="0" borderId="24">
      <alignment horizontal="right" shrinkToFit="1"/>
    </xf>
    <xf numFmtId="49" fontId="4" fillId="0" borderId="8"/>
    <xf numFmtId="0" fontId="6" fillId="0" borderId="19">
      <alignment horizontal="center" shrinkToFit="1"/>
    </xf>
    <xf numFmtId="165" fontId="6" fillId="0" borderId="20">
      <alignment horizontal="right" shrinkToFit="1"/>
    </xf>
    <xf numFmtId="165" fontId="6" fillId="0" borderId="25">
      <alignment horizontal="right" shrinkToFit="1"/>
    </xf>
    <xf numFmtId="0" fontId="6" fillId="0" borderId="26">
      <alignment horizontal="left" wrapText="1"/>
    </xf>
    <xf numFmtId="49" fontId="6" fillId="0" borderId="22">
      <alignment horizontal="center" wrapText="1"/>
    </xf>
    <xf numFmtId="49" fontId="6" fillId="0" borderId="23">
      <alignment horizontal="center" wrapText="1"/>
    </xf>
    <xf numFmtId="4" fontId="6" fillId="0" borderId="23">
      <alignment horizontal="right" wrapText="1"/>
    </xf>
    <xf numFmtId="4" fontId="6" fillId="0" borderId="21">
      <alignment horizontal="right" wrapText="1"/>
    </xf>
    <xf numFmtId="0" fontId="4" fillId="0" borderId="8">
      <alignment wrapText="1"/>
    </xf>
    <xf numFmtId="0" fontId="6" fillId="0" borderId="27">
      <alignment horizontal="left" wrapText="1"/>
    </xf>
    <xf numFmtId="49" fontId="6" fillId="0" borderId="28">
      <alignment horizontal="center" shrinkToFit="1"/>
    </xf>
    <xf numFmtId="49" fontId="6" fillId="0" borderId="29">
      <alignment horizontal="center"/>
    </xf>
    <xf numFmtId="4" fontId="6" fillId="0" borderId="29">
      <alignment horizontal="right" shrinkToFit="1"/>
    </xf>
    <xf numFmtId="49" fontId="6" fillId="0" borderId="30">
      <alignment horizontal="center"/>
    </xf>
    <xf numFmtId="0" fontId="4" fillId="0" borderId="8"/>
    <xf numFmtId="0" fontId="9" fillId="0" borderId="11"/>
    <xf numFmtId="0" fontId="9" fillId="0" borderId="31"/>
    <xf numFmtId="0" fontId="6" fillId="0" borderId="1">
      <alignment wrapText="1"/>
    </xf>
    <xf numFmtId="49" fontId="6" fillId="0" borderId="1">
      <alignment wrapText="1"/>
    </xf>
    <xf numFmtId="49" fontId="6" fillId="0" borderId="1">
      <alignment horizontal="center"/>
    </xf>
    <xf numFmtId="49" fontId="10" fillId="0" borderId="1"/>
    <xf numFmtId="0" fontId="6" fillId="0" borderId="2">
      <alignment horizontal="left"/>
    </xf>
    <xf numFmtId="49" fontId="6" fillId="0" borderId="2">
      <alignment horizontal="left"/>
    </xf>
    <xf numFmtId="0" fontId="6" fillId="0" borderId="2">
      <alignment horizontal="center" shrinkToFit="1"/>
    </xf>
    <xf numFmtId="49" fontId="6" fillId="0" borderId="2">
      <alignment horizontal="center" vertical="center" shrinkToFit="1"/>
    </xf>
    <xf numFmtId="49" fontId="4" fillId="0" borderId="2">
      <alignment shrinkToFit="1"/>
    </xf>
    <xf numFmtId="49" fontId="6" fillId="0" borderId="2">
      <alignment horizontal="right"/>
    </xf>
    <xf numFmtId="0" fontId="6" fillId="0" borderId="16">
      <alignment horizontal="center" vertical="center" shrinkToFit="1"/>
    </xf>
    <xf numFmtId="49" fontId="6" fillId="0" borderId="17">
      <alignment horizontal="center" vertical="center"/>
    </xf>
    <xf numFmtId="0" fontId="6" fillId="0" borderId="15">
      <alignment horizontal="left" wrapText="1" indent="2"/>
    </xf>
    <xf numFmtId="0" fontId="6" fillId="0" borderId="32">
      <alignment horizontal="center" vertical="center" shrinkToFit="1"/>
    </xf>
    <xf numFmtId="49" fontId="6" fillId="0" borderId="13">
      <alignment horizontal="center" vertical="center"/>
    </xf>
    <xf numFmtId="165" fontId="6" fillId="0" borderId="13">
      <alignment horizontal="right" vertical="center" shrinkToFit="1"/>
    </xf>
    <xf numFmtId="165" fontId="6" fillId="0" borderId="27">
      <alignment horizontal="right" vertical="center" shrinkToFit="1"/>
    </xf>
    <xf numFmtId="0" fontId="6" fillId="0" borderId="33">
      <alignment horizontal="left" wrapText="1"/>
    </xf>
    <xf numFmtId="4" fontId="6" fillId="0" borderId="13">
      <alignment horizontal="right" shrinkToFit="1"/>
    </xf>
    <xf numFmtId="4" fontId="6" fillId="0" borderId="27">
      <alignment horizontal="right" shrinkToFit="1"/>
    </xf>
    <xf numFmtId="0" fontId="6" fillId="0" borderId="18">
      <alignment horizontal="left" wrapText="1" indent="2"/>
    </xf>
    <xf numFmtId="0" fontId="11" fillId="0" borderId="27">
      <alignment wrapText="1"/>
    </xf>
    <xf numFmtId="0" fontId="11" fillId="0" borderId="27"/>
    <xf numFmtId="0" fontId="11" fillId="2" borderId="27">
      <alignment wrapText="1"/>
    </xf>
    <xf numFmtId="0" fontId="6" fillId="2" borderId="26">
      <alignment horizontal="left" wrapText="1"/>
    </xf>
    <xf numFmtId="49" fontId="6" fillId="0" borderId="27">
      <alignment horizontal="center" shrinkToFit="1"/>
    </xf>
    <xf numFmtId="49" fontId="6" fillId="0" borderId="13">
      <alignment horizontal="center" vertical="center" shrinkToFit="1"/>
    </xf>
    <xf numFmtId="0" fontId="4" fillId="0" borderId="11">
      <alignment horizontal="left"/>
    </xf>
    <xf numFmtId="0" fontId="4" fillId="0" borderId="31">
      <alignment horizontal="left" wrapText="1"/>
    </xf>
    <xf numFmtId="0" fontId="4" fillId="0" borderId="31">
      <alignment horizontal="left"/>
    </xf>
    <xf numFmtId="0" fontId="6" fillId="0" borderId="31"/>
    <xf numFmtId="49" fontId="4" fillId="0" borderId="31"/>
    <xf numFmtId="0" fontId="4" fillId="0" borderId="1">
      <alignment horizontal="left"/>
    </xf>
    <xf numFmtId="0" fontId="4" fillId="0" borderId="1">
      <alignment horizontal="left" wrapText="1"/>
    </xf>
    <xf numFmtId="49" fontId="4" fillId="0" borderId="1"/>
    <xf numFmtId="0" fontId="6" fillId="0" borderId="1">
      <alignment horizontal="center" wrapText="1"/>
    </xf>
    <xf numFmtId="0" fontId="6" fillId="0" borderId="2">
      <alignment horizontal="center" wrapText="1"/>
    </xf>
    <xf numFmtId="0" fontId="12" fillId="0" borderId="1">
      <alignment horizontal="center"/>
    </xf>
    <xf numFmtId="0" fontId="12" fillId="0" borderId="11">
      <alignment horizontal="center"/>
    </xf>
    <xf numFmtId="0" fontId="4" fillId="0" borderId="1">
      <alignment horizontal="center"/>
    </xf>
    <xf numFmtId="0" fontId="10" fillId="0" borderId="1">
      <alignment horizontal="left"/>
    </xf>
    <xf numFmtId="49" fontId="6" fillId="0" borderId="1">
      <alignment horizontal="left"/>
    </xf>
    <xf numFmtId="49" fontId="6" fillId="0" borderId="1">
      <alignment horizontal="center" wrapText="1"/>
    </xf>
    <xf numFmtId="0" fontId="6" fillId="0" borderId="1">
      <alignment horizontal="center"/>
    </xf>
    <xf numFmtId="0" fontId="11" fillId="0" borderId="1"/>
    <xf numFmtId="0" fontId="9" fillId="0" borderId="2"/>
    <xf numFmtId="0" fontId="4" fillId="0" borderId="2"/>
    <xf numFmtId="0" fontId="4" fillId="0" borderId="13">
      <alignment horizontal="left" wrapText="1"/>
    </xf>
    <xf numFmtId="0" fontId="4" fillId="0" borderId="11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4" fillId="0" borderId="13">
      <alignment horizontal="left"/>
    </xf>
    <xf numFmtId="0" fontId="21" fillId="0" borderId="1"/>
    <xf numFmtId="0" fontId="28" fillId="0" borderId="1"/>
    <xf numFmtId="0" fontId="3" fillId="0" borderId="1"/>
    <xf numFmtId="0" fontId="36" fillId="0" borderId="1"/>
    <xf numFmtId="0" fontId="2" fillId="0" borderId="1"/>
    <xf numFmtId="0" fontId="2" fillId="0" borderId="1"/>
    <xf numFmtId="0" fontId="15" fillId="0" borderId="1"/>
    <xf numFmtId="0" fontId="38" fillId="0" borderId="1">
      <alignment horizontal="right"/>
    </xf>
    <xf numFmtId="0" fontId="38" fillId="0" borderId="5">
      <alignment horizontal="right"/>
    </xf>
    <xf numFmtId="0" fontId="38" fillId="0" borderId="8">
      <alignment horizontal="right"/>
    </xf>
    <xf numFmtId="0" fontId="39" fillId="0" borderId="1"/>
    <xf numFmtId="0" fontId="39" fillId="0" borderId="11"/>
    <xf numFmtId="0" fontId="39" fillId="0" borderId="31"/>
    <xf numFmtId="0" fontId="40" fillId="2" borderId="27">
      <alignment wrapText="1"/>
    </xf>
    <xf numFmtId="0" fontId="40" fillId="0" borderId="27">
      <alignment wrapText="1"/>
    </xf>
    <xf numFmtId="0" fontId="40" fillId="0" borderId="1"/>
    <xf numFmtId="0" fontId="39" fillId="0" borderId="2"/>
    <xf numFmtId="0" fontId="41" fillId="0" borderId="1">
      <alignment horizontal="right"/>
    </xf>
    <xf numFmtId="0" fontId="41" fillId="0" borderId="5">
      <alignment horizontal="right"/>
    </xf>
    <xf numFmtId="0" fontId="41" fillId="0" borderId="8">
      <alignment horizontal="right"/>
    </xf>
    <xf numFmtId="0" fontId="42" fillId="0" borderId="1"/>
    <xf numFmtId="0" fontId="42" fillId="0" borderId="31"/>
    <xf numFmtId="0" fontId="42" fillId="0" borderId="11"/>
    <xf numFmtId="0" fontId="43" fillId="0" borderId="1"/>
    <xf numFmtId="0" fontId="42" fillId="0" borderId="2"/>
    <xf numFmtId="0" fontId="43" fillId="0" borderId="27">
      <alignment wrapText="1"/>
    </xf>
    <xf numFmtId="0" fontId="43" fillId="2" borderId="27">
      <alignment wrapText="1"/>
    </xf>
    <xf numFmtId="0" fontId="43" fillId="0" borderId="27"/>
    <xf numFmtId="0" fontId="15" fillId="0" borderId="1"/>
    <xf numFmtId="0" fontId="15" fillId="0" borderId="1"/>
    <xf numFmtId="0" fontId="44" fillId="0" borderId="1">
      <alignment horizontal="right"/>
    </xf>
    <xf numFmtId="0" fontId="44" fillId="0" borderId="5">
      <alignment horizontal="right"/>
    </xf>
    <xf numFmtId="0" fontId="44" fillId="0" borderId="8">
      <alignment horizontal="right"/>
    </xf>
    <xf numFmtId="0" fontId="45" fillId="0" borderId="1"/>
    <xf numFmtId="0" fontId="45" fillId="0" borderId="11"/>
    <xf numFmtId="0" fontId="45" fillId="0" borderId="31"/>
    <xf numFmtId="0" fontId="46" fillId="0" borderId="27">
      <alignment wrapText="1"/>
    </xf>
    <xf numFmtId="0" fontId="46" fillId="0" borderId="27"/>
    <xf numFmtId="0" fontId="46" fillId="2" borderId="27">
      <alignment wrapText="1"/>
    </xf>
    <xf numFmtId="0" fontId="46" fillId="0" borderId="1"/>
    <xf numFmtId="0" fontId="45" fillId="0" borderId="2"/>
    <xf numFmtId="0" fontId="1" fillId="0" borderId="1"/>
    <xf numFmtId="0" fontId="15" fillId="0" borderId="1"/>
    <xf numFmtId="0" fontId="47" fillId="0" borderId="5"/>
    <xf numFmtId="4" fontId="48" fillId="0" borderId="23">
      <alignment horizontal="right" shrinkToFit="1"/>
    </xf>
    <xf numFmtId="49" fontId="48" fillId="0" borderId="23">
      <alignment horizontal="center"/>
    </xf>
    <xf numFmtId="49" fontId="48" fillId="0" borderId="22">
      <alignment horizontal="center" shrinkToFit="1"/>
    </xf>
    <xf numFmtId="0" fontId="48" fillId="0" borderId="21">
      <alignment horizontal="left" wrapText="1" indent="2"/>
    </xf>
    <xf numFmtId="4" fontId="48" fillId="0" borderId="20">
      <alignment horizontal="right" shrinkToFit="1"/>
    </xf>
    <xf numFmtId="49" fontId="48" fillId="0" borderId="20">
      <alignment horizontal="center"/>
    </xf>
    <xf numFmtId="49" fontId="48" fillId="0" borderId="19">
      <alignment horizontal="center" shrinkToFit="1"/>
    </xf>
    <xf numFmtId="0" fontId="48" fillId="0" borderId="18">
      <alignment horizontal="left" wrapText="1"/>
    </xf>
    <xf numFmtId="4" fontId="48" fillId="0" borderId="17">
      <alignment horizontal="right" shrinkToFit="1"/>
    </xf>
    <xf numFmtId="49" fontId="48" fillId="0" borderId="17">
      <alignment horizontal="center"/>
    </xf>
    <xf numFmtId="49" fontId="48" fillId="0" borderId="16">
      <alignment horizontal="center" wrapText="1"/>
    </xf>
    <xf numFmtId="0" fontId="48" fillId="0" borderId="15">
      <alignment horizontal="left" wrapText="1"/>
    </xf>
    <xf numFmtId="49" fontId="48" fillId="0" borderId="4">
      <alignment horizontal="center" vertical="center"/>
    </xf>
    <xf numFmtId="0" fontId="48" fillId="0" borderId="4">
      <alignment horizontal="center" vertical="center"/>
    </xf>
    <xf numFmtId="0" fontId="48" fillId="0" borderId="13">
      <alignment horizontal="center" vertical="center"/>
    </xf>
    <xf numFmtId="0" fontId="48" fillId="0" borderId="13">
      <alignment horizontal="center" vertical="top" wrapText="1"/>
    </xf>
    <xf numFmtId="49" fontId="48" fillId="0" borderId="13">
      <alignment horizontal="center" vertical="top" wrapText="1"/>
    </xf>
    <xf numFmtId="0" fontId="47" fillId="0" borderId="14"/>
    <xf numFmtId="0" fontId="52" fillId="0" borderId="2">
      <alignment horizontal="center"/>
    </xf>
    <xf numFmtId="49" fontId="48" fillId="0" borderId="12">
      <alignment horizontal="center"/>
    </xf>
    <xf numFmtId="49" fontId="48" fillId="0" borderId="6">
      <alignment horizontal="right"/>
    </xf>
    <xf numFmtId="49" fontId="48" fillId="0" borderId="1"/>
    <xf numFmtId="0" fontId="48" fillId="0" borderId="1">
      <alignment horizontal="left"/>
    </xf>
    <xf numFmtId="49" fontId="48" fillId="0" borderId="9">
      <alignment horizontal="center"/>
    </xf>
    <xf numFmtId="49" fontId="48" fillId="0" borderId="6"/>
    <xf numFmtId="49" fontId="48" fillId="0" borderId="11"/>
    <xf numFmtId="0" fontId="48" fillId="0" borderId="11">
      <alignment horizontal="left"/>
    </xf>
    <xf numFmtId="0" fontId="48" fillId="0" borderId="1"/>
    <xf numFmtId="0" fontId="48" fillId="0" borderId="10">
      <alignment horizontal="left" wrapText="1"/>
    </xf>
    <xf numFmtId="49" fontId="48" fillId="0" borderId="6">
      <alignment horizontal="right" vertical="center"/>
    </xf>
    <xf numFmtId="0" fontId="48" fillId="0" borderId="2">
      <alignment horizontal="left" wrapText="1"/>
    </xf>
    <xf numFmtId="49" fontId="48" fillId="0" borderId="9">
      <alignment horizontal="center" vertical="center"/>
    </xf>
    <xf numFmtId="164" fontId="48" fillId="0" borderId="9">
      <alignment horizontal="center"/>
    </xf>
    <xf numFmtId="0" fontId="48" fillId="0" borderId="6">
      <alignment horizontal="right"/>
    </xf>
    <xf numFmtId="49" fontId="48" fillId="0" borderId="7">
      <alignment horizontal="center"/>
    </xf>
    <xf numFmtId="0" fontId="47" fillId="0" borderId="1"/>
    <xf numFmtId="0" fontId="48" fillId="0" borderId="4">
      <alignment horizontal="center"/>
    </xf>
    <xf numFmtId="0" fontId="51" fillId="0" borderId="3"/>
    <xf numFmtId="0" fontId="51" fillId="0" borderId="1"/>
    <xf numFmtId="0" fontId="52" fillId="0" borderId="1"/>
    <xf numFmtId="0" fontId="48" fillId="0" borderId="2">
      <alignment horizontal="center"/>
    </xf>
    <xf numFmtId="0" fontId="52" fillId="0" borderId="1">
      <alignment horizontal="center"/>
    </xf>
    <xf numFmtId="0" fontId="47" fillId="0" borderId="8"/>
    <xf numFmtId="49" fontId="48" fillId="0" borderId="30">
      <alignment horizontal="center"/>
    </xf>
    <xf numFmtId="4" fontId="48" fillId="0" borderId="29">
      <alignment horizontal="right" shrinkToFit="1"/>
    </xf>
    <xf numFmtId="49" fontId="48" fillId="0" borderId="29">
      <alignment horizontal="center"/>
    </xf>
    <xf numFmtId="49" fontId="48" fillId="0" borderId="28">
      <alignment horizontal="center" shrinkToFit="1"/>
    </xf>
    <xf numFmtId="0" fontId="48" fillId="0" borderId="27">
      <alignment horizontal="left" wrapText="1"/>
    </xf>
    <xf numFmtId="0" fontId="47" fillId="0" borderId="8">
      <alignment wrapText="1"/>
    </xf>
    <xf numFmtId="4" fontId="48" fillId="0" borderId="21">
      <alignment horizontal="right" wrapText="1"/>
    </xf>
    <xf numFmtId="4" fontId="48" fillId="0" borderId="23">
      <alignment horizontal="right" wrapText="1"/>
    </xf>
    <xf numFmtId="49" fontId="48" fillId="0" borderId="23">
      <alignment horizontal="center" wrapText="1"/>
    </xf>
    <xf numFmtId="49" fontId="48" fillId="0" borderId="22">
      <alignment horizontal="center" wrapText="1"/>
    </xf>
    <xf numFmtId="0" fontId="48" fillId="0" borderId="26">
      <alignment horizontal="left" wrapText="1"/>
    </xf>
    <xf numFmtId="49" fontId="47" fillId="0" borderId="8"/>
    <xf numFmtId="165" fontId="48" fillId="0" borderId="25">
      <alignment horizontal="right" shrinkToFit="1"/>
    </xf>
    <xf numFmtId="165" fontId="48" fillId="0" borderId="20">
      <alignment horizontal="right" shrinkToFit="1"/>
    </xf>
    <xf numFmtId="0" fontId="48" fillId="0" borderId="19">
      <alignment horizontal="center" shrinkToFit="1"/>
    </xf>
    <xf numFmtId="4" fontId="48" fillId="0" borderId="24">
      <alignment horizontal="right" shrinkToFit="1"/>
    </xf>
    <xf numFmtId="0" fontId="48" fillId="0" borderId="16">
      <alignment horizontal="center" shrinkToFit="1"/>
    </xf>
    <xf numFmtId="49" fontId="47" fillId="0" borderId="5"/>
    <xf numFmtId="49" fontId="48" fillId="0" borderId="4">
      <alignment horizontal="center" vertical="center" shrinkToFit="1"/>
    </xf>
    <xf numFmtId="0" fontId="48" fillId="0" borderId="4">
      <alignment horizontal="center" vertical="center" shrinkToFit="1"/>
    </xf>
    <xf numFmtId="0" fontId="52" fillId="0" borderId="5">
      <alignment horizontal="center"/>
    </xf>
    <xf numFmtId="49" fontId="48" fillId="0" borderId="1">
      <alignment horizontal="right"/>
    </xf>
    <xf numFmtId="0" fontId="47" fillId="0" borderId="11"/>
    <xf numFmtId="0" fontId="47" fillId="0" borderId="13">
      <alignment horizontal="left" wrapText="1"/>
    </xf>
    <xf numFmtId="0" fontId="47" fillId="0" borderId="2"/>
    <xf numFmtId="0" fontId="53" fillId="0" borderId="1">
      <alignment horizontal="left"/>
    </xf>
    <xf numFmtId="0" fontId="47" fillId="0" borderId="1">
      <alignment horizontal="left"/>
    </xf>
    <xf numFmtId="0" fontId="48" fillId="0" borderId="1"/>
    <xf numFmtId="0" fontId="54" fillId="0" borderId="11">
      <alignment horizontal="center"/>
    </xf>
    <xf numFmtId="0" fontId="48" fillId="0" borderId="2">
      <alignment horizontal="center" wrapText="1"/>
    </xf>
    <xf numFmtId="0" fontId="54" fillId="0" borderId="1">
      <alignment horizontal="center"/>
    </xf>
    <xf numFmtId="0" fontId="48" fillId="0" borderId="1">
      <alignment horizontal="center" wrapText="1"/>
    </xf>
    <xf numFmtId="0" fontId="48" fillId="0" borderId="1">
      <alignment wrapText="1"/>
    </xf>
    <xf numFmtId="0" fontId="48" fillId="0" borderId="1">
      <alignment horizontal="center"/>
    </xf>
    <xf numFmtId="49" fontId="48" fillId="0" borderId="1">
      <alignment horizontal="center"/>
    </xf>
    <xf numFmtId="49" fontId="48" fillId="0" borderId="1">
      <alignment horizontal="center" wrapText="1"/>
    </xf>
    <xf numFmtId="49" fontId="48" fillId="0" borderId="1">
      <alignment horizontal="left"/>
    </xf>
    <xf numFmtId="49" fontId="47" fillId="0" borderId="1"/>
    <xf numFmtId="0" fontId="47" fillId="0" borderId="1">
      <alignment horizontal="center"/>
    </xf>
    <xf numFmtId="0" fontId="47" fillId="0" borderId="1">
      <alignment horizontal="left" wrapText="1"/>
    </xf>
    <xf numFmtId="49" fontId="47" fillId="0" borderId="31"/>
    <xf numFmtId="0" fontId="48" fillId="0" borderId="31"/>
    <xf numFmtId="0" fontId="47" fillId="0" borderId="31">
      <alignment horizontal="left"/>
    </xf>
    <xf numFmtId="0" fontId="47" fillId="0" borderId="31">
      <alignment horizontal="left" wrapText="1"/>
    </xf>
    <xf numFmtId="0" fontId="47" fillId="0" borderId="11">
      <alignment horizontal="left"/>
    </xf>
    <xf numFmtId="49" fontId="48" fillId="0" borderId="27">
      <alignment horizontal="center" shrinkToFit="1"/>
    </xf>
    <xf numFmtId="4" fontId="48" fillId="0" borderId="13">
      <alignment horizontal="right" shrinkToFit="1"/>
    </xf>
    <xf numFmtId="49" fontId="48" fillId="0" borderId="13">
      <alignment horizontal="center" vertical="center" shrinkToFit="1"/>
    </xf>
    <xf numFmtId="0" fontId="48" fillId="0" borderId="32">
      <alignment horizontal="center" vertical="center" shrinkToFit="1"/>
    </xf>
    <xf numFmtId="49" fontId="48" fillId="0" borderId="13">
      <alignment horizontal="center" vertical="center"/>
    </xf>
    <xf numFmtId="0" fontId="48" fillId="0" borderId="27">
      <alignment wrapText="1"/>
    </xf>
    <xf numFmtId="4" fontId="48" fillId="0" borderId="27">
      <alignment horizontal="right" shrinkToFit="1"/>
    </xf>
    <xf numFmtId="0" fontId="48" fillId="2" borderId="26">
      <alignment horizontal="left" wrapText="1"/>
    </xf>
    <xf numFmtId="0" fontId="48" fillId="2" borderId="27">
      <alignment wrapText="1"/>
    </xf>
    <xf numFmtId="165" fontId="48" fillId="0" borderId="27">
      <alignment horizontal="right" vertical="center" shrinkToFit="1"/>
    </xf>
    <xf numFmtId="165" fontId="48" fillId="0" borderId="13">
      <alignment horizontal="right" vertical="center" shrinkToFit="1"/>
    </xf>
    <xf numFmtId="0" fontId="48" fillId="0" borderId="27"/>
    <xf numFmtId="0" fontId="48" fillId="0" borderId="18">
      <alignment horizontal="left" wrapText="1" indent="2"/>
    </xf>
    <xf numFmtId="0" fontId="48" fillId="0" borderId="33">
      <alignment horizontal="left" wrapText="1"/>
    </xf>
    <xf numFmtId="0" fontId="48" fillId="0" borderId="15">
      <alignment horizontal="left" wrapText="1" indent="2"/>
    </xf>
    <xf numFmtId="49" fontId="48" fillId="0" borderId="17">
      <alignment horizontal="center" vertical="center"/>
    </xf>
    <xf numFmtId="0" fontId="48" fillId="0" borderId="16">
      <alignment horizontal="center" vertical="center" shrinkToFit="1"/>
    </xf>
    <xf numFmtId="49" fontId="48" fillId="0" borderId="2">
      <alignment horizontal="right"/>
    </xf>
    <xf numFmtId="49" fontId="47" fillId="0" borderId="2">
      <alignment shrinkToFit="1"/>
    </xf>
    <xf numFmtId="49" fontId="48" fillId="0" borderId="2">
      <alignment horizontal="center" vertical="center" shrinkToFit="1"/>
    </xf>
    <xf numFmtId="0" fontId="48" fillId="0" borderId="2">
      <alignment horizontal="center" shrinkToFit="1"/>
    </xf>
    <xf numFmtId="49" fontId="48" fillId="0" borderId="2">
      <alignment horizontal="left"/>
    </xf>
    <xf numFmtId="0" fontId="48" fillId="0" borderId="2">
      <alignment horizontal="left"/>
    </xf>
    <xf numFmtId="49" fontId="53" fillId="0" borderId="1"/>
    <xf numFmtId="49" fontId="48" fillId="0" borderId="1">
      <alignment wrapText="1"/>
    </xf>
    <xf numFmtId="0" fontId="15" fillId="0" borderId="1"/>
    <xf numFmtId="0" fontId="55" fillId="0" borderId="1"/>
    <xf numFmtId="0" fontId="56" fillId="0" borderId="5"/>
    <xf numFmtId="4" fontId="57" fillId="0" borderId="23">
      <alignment horizontal="right" shrinkToFit="1"/>
    </xf>
    <xf numFmtId="49" fontId="57" fillId="0" borderId="23">
      <alignment horizontal="center"/>
    </xf>
    <xf numFmtId="49" fontId="57" fillId="0" borderId="22">
      <alignment horizontal="center" shrinkToFit="1"/>
    </xf>
    <xf numFmtId="0" fontId="57" fillId="0" borderId="21">
      <alignment horizontal="left" wrapText="1" indent="2"/>
    </xf>
    <xf numFmtId="4" fontId="57" fillId="0" borderId="20">
      <alignment horizontal="right" shrinkToFit="1"/>
    </xf>
    <xf numFmtId="49" fontId="57" fillId="0" borderId="20">
      <alignment horizontal="center"/>
    </xf>
    <xf numFmtId="49" fontId="57" fillId="0" borderId="19">
      <alignment horizontal="center" shrinkToFit="1"/>
    </xf>
    <xf numFmtId="0" fontId="57" fillId="0" borderId="18">
      <alignment horizontal="left" wrapText="1"/>
    </xf>
    <xf numFmtId="4" fontId="57" fillId="0" borderId="17">
      <alignment horizontal="right" shrinkToFit="1"/>
    </xf>
    <xf numFmtId="49" fontId="57" fillId="0" borderId="17">
      <alignment horizontal="center"/>
    </xf>
    <xf numFmtId="49" fontId="57" fillId="0" borderId="16">
      <alignment horizontal="center" wrapText="1"/>
    </xf>
    <xf numFmtId="0" fontId="57" fillId="0" borderId="15">
      <alignment horizontal="left" wrapText="1"/>
    </xf>
    <xf numFmtId="49" fontId="57" fillId="0" borderId="4">
      <alignment horizontal="center" vertical="center"/>
    </xf>
    <xf numFmtId="0" fontId="57" fillId="0" borderId="4">
      <alignment horizontal="center" vertical="center"/>
    </xf>
    <xf numFmtId="0" fontId="57" fillId="0" borderId="13">
      <alignment horizontal="center" vertical="center"/>
    </xf>
    <xf numFmtId="0" fontId="57" fillId="0" borderId="13">
      <alignment horizontal="center" vertical="top" wrapText="1"/>
    </xf>
    <xf numFmtId="49" fontId="57" fillId="0" borderId="13">
      <alignment horizontal="center" vertical="top" wrapText="1"/>
    </xf>
    <xf numFmtId="0" fontId="56" fillId="0" borderId="14"/>
    <xf numFmtId="0" fontId="58" fillId="0" borderId="2">
      <alignment horizontal="center"/>
    </xf>
    <xf numFmtId="0" fontId="59" fillId="0" borderId="8">
      <alignment horizontal="right"/>
    </xf>
    <xf numFmtId="49" fontId="57" fillId="0" borderId="12">
      <alignment horizontal="center"/>
    </xf>
    <xf numFmtId="49" fontId="57" fillId="0" borderId="6">
      <alignment horizontal="right"/>
    </xf>
    <xf numFmtId="49" fontId="57" fillId="0" borderId="1"/>
    <xf numFmtId="0" fontId="57" fillId="0" borderId="1">
      <alignment horizontal="left"/>
    </xf>
    <xf numFmtId="49" fontId="57" fillId="0" borderId="9">
      <alignment horizontal="center"/>
    </xf>
    <xf numFmtId="49" fontId="57" fillId="0" borderId="6"/>
    <xf numFmtId="49" fontId="57" fillId="0" borderId="11"/>
    <xf numFmtId="0" fontId="57" fillId="0" borderId="11">
      <alignment horizontal="left"/>
    </xf>
    <xf numFmtId="0" fontId="57" fillId="0" borderId="1"/>
    <xf numFmtId="49" fontId="57" fillId="0" borderId="6">
      <alignment horizontal="right" vertical="center"/>
    </xf>
    <xf numFmtId="49" fontId="57" fillId="0" borderId="9">
      <alignment horizontal="center" vertical="center"/>
    </xf>
    <xf numFmtId="164" fontId="57" fillId="0" borderId="9">
      <alignment horizontal="center"/>
    </xf>
    <xf numFmtId="0" fontId="57" fillId="0" borderId="6">
      <alignment horizontal="right"/>
    </xf>
    <xf numFmtId="49" fontId="57" fillId="0" borderId="7">
      <alignment horizontal="center"/>
    </xf>
    <xf numFmtId="0" fontId="56" fillId="0" borderId="1"/>
    <xf numFmtId="0" fontId="59" fillId="0" borderId="5">
      <alignment horizontal="right"/>
    </xf>
    <xf numFmtId="0" fontId="57" fillId="0" borderId="4">
      <alignment horizontal="center"/>
    </xf>
    <xf numFmtId="0" fontId="60" fillId="0" borderId="3"/>
    <xf numFmtId="0" fontId="60" fillId="0" borderId="1"/>
    <xf numFmtId="0" fontId="58" fillId="0" borderId="1"/>
    <xf numFmtId="0" fontId="59" fillId="0" borderId="1">
      <alignment horizontal="right"/>
    </xf>
    <xf numFmtId="0" fontId="57" fillId="0" borderId="2">
      <alignment horizontal="center"/>
    </xf>
    <xf numFmtId="0" fontId="58" fillId="0" borderId="1">
      <alignment horizontal="center"/>
    </xf>
    <xf numFmtId="0" fontId="55" fillId="0" borderId="31"/>
    <xf numFmtId="0" fontId="55" fillId="0" borderId="11"/>
    <xf numFmtId="0" fontId="56" fillId="0" borderId="8"/>
    <xf numFmtId="49" fontId="57" fillId="0" borderId="30">
      <alignment horizontal="center"/>
    </xf>
    <xf numFmtId="4" fontId="57" fillId="0" borderId="29">
      <alignment horizontal="right" shrinkToFit="1"/>
    </xf>
    <xf numFmtId="49" fontId="57" fillId="0" borderId="29">
      <alignment horizontal="center"/>
    </xf>
    <xf numFmtId="49" fontId="57" fillId="0" borderId="28">
      <alignment horizontal="center" shrinkToFit="1"/>
    </xf>
    <xf numFmtId="0" fontId="57" fillId="0" borderId="27">
      <alignment horizontal="left" wrapText="1"/>
    </xf>
    <xf numFmtId="0" fontId="56" fillId="0" borderId="8">
      <alignment wrapText="1"/>
    </xf>
    <xf numFmtId="4" fontId="57" fillId="0" borderId="21">
      <alignment horizontal="right" wrapText="1"/>
    </xf>
    <xf numFmtId="4" fontId="57" fillId="0" borderId="23">
      <alignment horizontal="right" wrapText="1"/>
    </xf>
    <xf numFmtId="49" fontId="57" fillId="0" borderId="23">
      <alignment horizontal="center" wrapText="1"/>
    </xf>
    <xf numFmtId="49" fontId="57" fillId="0" borderId="22">
      <alignment horizontal="center" wrapText="1"/>
    </xf>
    <xf numFmtId="0" fontId="57" fillId="0" borderId="26">
      <alignment horizontal="left" wrapText="1"/>
    </xf>
    <xf numFmtId="49" fontId="56" fillId="0" borderId="8"/>
    <xf numFmtId="165" fontId="57" fillId="0" borderId="25">
      <alignment horizontal="right" shrinkToFit="1"/>
    </xf>
    <xf numFmtId="165" fontId="57" fillId="0" borderId="20">
      <alignment horizontal="right" shrinkToFit="1"/>
    </xf>
    <xf numFmtId="0" fontId="57" fillId="0" borderId="19">
      <alignment horizontal="center" shrinkToFit="1"/>
    </xf>
    <xf numFmtId="4" fontId="57" fillId="0" borderId="24">
      <alignment horizontal="right" shrinkToFit="1"/>
    </xf>
    <xf numFmtId="0" fontId="57" fillId="0" borderId="16">
      <alignment horizontal="center" shrinkToFit="1"/>
    </xf>
    <xf numFmtId="49" fontId="56" fillId="0" borderId="5"/>
    <xf numFmtId="49" fontId="57" fillId="0" borderId="4">
      <alignment horizontal="center" vertical="center" shrinkToFit="1"/>
    </xf>
    <xf numFmtId="0" fontId="57" fillId="0" borderId="4">
      <alignment horizontal="center" vertical="center" shrinkToFit="1"/>
    </xf>
    <xf numFmtId="0" fontId="58" fillId="0" borderId="5">
      <alignment horizontal="center"/>
    </xf>
    <xf numFmtId="49" fontId="57" fillId="0" borderId="1">
      <alignment horizontal="right"/>
    </xf>
    <xf numFmtId="49" fontId="56" fillId="0" borderId="31"/>
    <xf numFmtId="0" fontId="57" fillId="0" borderId="31"/>
    <xf numFmtId="0" fontId="56" fillId="0" borderId="31">
      <alignment horizontal="left"/>
    </xf>
    <xf numFmtId="0" fontId="56" fillId="0" borderId="31">
      <alignment horizontal="left" wrapText="1"/>
    </xf>
    <xf numFmtId="0" fontId="56" fillId="0" borderId="11">
      <alignment horizontal="left"/>
    </xf>
    <xf numFmtId="49" fontId="57" fillId="0" borderId="27">
      <alignment horizontal="center" shrinkToFit="1"/>
    </xf>
    <xf numFmtId="4" fontId="57" fillId="0" borderId="13">
      <alignment horizontal="right" shrinkToFit="1"/>
    </xf>
    <xf numFmtId="49" fontId="57" fillId="0" borderId="13">
      <alignment horizontal="center" vertical="center" shrinkToFit="1"/>
    </xf>
    <xf numFmtId="0" fontId="57" fillId="0" borderId="32">
      <alignment horizontal="center" vertical="center" shrinkToFit="1"/>
    </xf>
    <xf numFmtId="49" fontId="57" fillId="0" borderId="13">
      <alignment horizontal="center" vertical="center"/>
    </xf>
    <xf numFmtId="0" fontId="57" fillId="0" borderId="27">
      <alignment wrapText="1"/>
    </xf>
    <xf numFmtId="4" fontId="57" fillId="0" borderId="27">
      <alignment horizontal="right" shrinkToFit="1"/>
    </xf>
    <xf numFmtId="0" fontId="57" fillId="2" borderId="26">
      <alignment horizontal="left" wrapText="1"/>
    </xf>
    <xf numFmtId="0" fontId="57" fillId="2" borderId="27">
      <alignment wrapText="1"/>
    </xf>
    <xf numFmtId="165" fontId="57" fillId="0" borderId="27">
      <alignment horizontal="right" vertical="center" shrinkToFit="1"/>
    </xf>
    <xf numFmtId="165" fontId="57" fillId="0" borderId="13">
      <alignment horizontal="right" vertical="center" shrinkToFit="1"/>
    </xf>
    <xf numFmtId="0" fontId="57" fillId="0" borderId="27"/>
    <xf numFmtId="0" fontId="57" fillId="0" borderId="18">
      <alignment horizontal="left" wrapText="1" indent="2"/>
    </xf>
    <xf numFmtId="0" fontId="57" fillId="0" borderId="33">
      <alignment horizontal="left" wrapText="1"/>
    </xf>
    <xf numFmtId="0" fontId="57" fillId="0" borderId="15">
      <alignment horizontal="left" wrapText="1" indent="2"/>
    </xf>
    <xf numFmtId="49" fontId="57" fillId="0" borderId="17">
      <alignment horizontal="center" vertical="center"/>
    </xf>
    <xf numFmtId="0" fontId="57" fillId="0" borderId="16">
      <alignment horizontal="center" vertical="center" shrinkToFit="1"/>
    </xf>
    <xf numFmtId="49" fontId="57" fillId="0" borderId="2">
      <alignment horizontal="right"/>
    </xf>
    <xf numFmtId="49" fontId="56" fillId="0" borderId="2">
      <alignment shrinkToFit="1"/>
    </xf>
    <xf numFmtId="49" fontId="57" fillId="0" borderId="2">
      <alignment horizontal="center" vertical="center" shrinkToFit="1"/>
    </xf>
    <xf numFmtId="0" fontId="57" fillId="0" borderId="2">
      <alignment horizontal="center" shrinkToFit="1"/>
    </xf>
    <xf numFmtId="49" fontId="57" fillId="0" borderId="2">
      <alignment horizontal="left"/>
    </xf>
    <xf numFmtId="0" fontId="57" fillId="0" borderId="2">
      <alignment horizontal="left"/>
    </xf>
    <xf numFmtId="49" fontId="61" fillId="0" borderId="1"/>
    <xf numFmtId="49" fontId="57" fillId="0" borderId="1">
      <alignment horizontal="center"/>
    </xf>
    <xf numFmtId="49" fontId="57" fillId="0" borderId="1">
      <alignment wrapText="1"/>
    </xf>
    <xf numFmtId="0" fontId="57" fillId="0" borderId="1">
      <alignment wrapText="1"/>
    </xf>
  </cellStyleXfs>
  <cellXfs count="247">
    <xf numFmtId="0" fontId="0" fillId="0" borderId="0" xfId="0"/>
    <xf numFmtId="0" fontId="16" fillId="0" borderId="0" xfId="0" applyFont="1" applyAlignment="1">
      <alignment horizontal="right"/>
    </xf>
    <xf numFmtId="0" fontId="17" fillId="0" borderId="1" xfId="0" applyFont="1" applyBorder="1" applyAlignment="1" applyProtection="1">
      <alignment horizontal="right"/>
    </xf>
    <xf numFmtId="0" fontId="20" fillId="0" borderId="0" xfId="0" applyFont="1"/>
    <xf numFmtId="0" fontId="16" fillId="0" borderId="0" xfId="0" applyFont="1" applyAlignment="1"/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4" fillId="0" borderId="1" xfId="0" applyFont="1" applyBorder="1" applyAlignment="1"/>
    <xf numFmtId="0" fontId="24" fillId="0" borderId="1" xfId="0" applyFont="1" applyBorder="1" applyAlignment="1">
      <alignment horizontal="left"/>
    </xf>
    <xf numFmtId="49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49" fontId="27" fillId="0" borderId="35" xfId="130" applyNumberFormat="1" applyFont="1" applyFill="1" applyBorder="1" applyAlignment="1">
      <alignment horizontal="center" vertical="center" wrapText="1"/>
    </xf>
    <xf numFmtId="49" fontId="27" fillId="0" borderId="35" xfId="131" applyNumberFormat="1" applyFont="1" applyBorder="1" applyAlignment="1" applyProtection="1">
      <alignment horizontal="center" vertical="center" wrapText="1"/>
    </xf>
    <xf numFmtId="0" fontId="19" fillId="0" borderId="0" xfId="0" applyFont="1"/>
    <xf numFmtId="0" fontId="29" fillId="0" borderId="35" xfId="131" applyFont="1" applyFill="1" applyBorder="1" applyAlignment="1">
      <alignment horizontal="left" vertical="center" wrapText="1"/>
    </xf>
    <xf numFmtId="0" fontId="30" fillId="0" borderId="35" xfId="131" applyFont="1" applyFill="1" applyBorder="1" applyAlignment="1">
      <alignment horizontal="left" vertical="center" wrapText="1"/>
    </xf>
    <xf numFmtId="4" fontId="29" fillId="0" borderId="35" xfId="130" applyNumberFormat="1" applyFont="1" applyFill="1" applyBorder="1" applyAlignment="1">
      <alignment horizontal="right" vertical="center"/>
    </xf>
    <xf numFmtId="4" fontId="31" fillId="0" borderId="35" xfId="130" applyNumberFormat="1" applyFont="1" applyFill="1" applyBorder="1" applyAlignment="1">
      <alignment horizontal="right" vertical="center"/>
    </xf>
    <xf numFmtId="0" fontId="0" fillId="0" borderId="0" xfId="0" applyFill="1"/>
    <xf numFmtId="0" fontId="20" fillId="0" borderId="0" xfId="0" applyFont="1" applyFill="1"/>
    <xf numFmtId="0" fontId="16" fillId="0" borderId="0" xfId="0" applyFont="1" applyFill="1" applyAlignment="1"/>
    <xf numFmtId="0" fontId="3" fillId="0" borderId="1" xfId="132" applyAlignment="1">
      <alignment vertical="center"/>
    </xf>
    <xf numFmtId="0" fontId="3" fillId="0" borderId="1" xfId="132" applyAlignment="1"/>
    <xf numFmtId="0" fontId="19" fillId="0" borderId="1" xfId="132" applyFont="1" applyBorder="1" applyAlignment="1">
      <alignment horizontal="left" vertical="center" wrapText="1"/>
    </xf>
    <xf numFmtId="0" fontId="24" fillId="0" borderId="1" xfId="132" applyFont="1" applyBorder="1" applyAlignment="1">
      <alignment horizontal="left" vertical="center"/>
    </xf>
    <xf numFmtId="49" fontId="24" fillId="0" borderId="1" xfId="132" applyNumberFormat="1" applyFont="1" applyBorder="1" applyAlignment="1">
      <alignment horizontal="left" vertical="center"/>
    </xf>
    <xf numFmtId="49" fontId="24" fillId="0" borderId="1" xfId="132" applyNumberFormat="1" applyFont="1" applyBorder="1" applyAlignment="1">
      <alignment vertical="center"/>
    </xf>
    <xf numFmtId="0" fontId="24" fillId="0" borderId="1" xfId="132" applyFont="1" applyBorder="1" applyAlignment="1">
      <alignment horizontal="right" vertical="center"/>
    </xf>
    <xf numFmtId="0" fontId="18" fillId="0" borderId="1" xfId="132" applyFont="1" applyAlignment="1">
      <alignment vertical="center"/>
    </xf>
    <xf numFmtId="0" fontId="3" fillId="0" borderId="1" xfId="132" applyFont="1" applyAlignment="1">
      <alignment vertical="center"/>
    </xf>
    <xf numFmtId="0" fontId="3" fillId="0" borderId="1" xfId="132" applyFill="1" applyAlignment="1">
      <alignment vertical="center"/>
    </xf>
    <xf numFmtId="0" fontId="34" fillId="0" borderId="1" xfId="132" applyFont="1" applyAlignment="1">
      <alignment vertical="center"/>
    </xf>
    <xf numFmtId="0" fontId="20" fillId="0" borderId="1" xfId="131" applyFont="1"/>
    <xf numFmtId="0" fontId="28" fillId="0" borderId="1" xfId="131"/>
    <xf numFmtId="0" fontId="16" fillId="0" borderId="1" xfId="131" applyFont="1" applyAlignment="1">
      <alignment horizontal="right"/>
    </xf>
    <xf numFmtId="0" fontId="21" fillId="0" borderId="1" xfId="131" applyFont="1" applyBorder="1"/>
    <xf numFmtId="0" fontId="17" fillId="0" borderId="1" xfId="131" applyFont="1" applyBorder="1" applyAlignment="1" applyProtection="1">
      <alignment horizontal="right"/>
    </xf>
    <xf numFmtId="0" fontId="21" fillId="0" borderId="1" xfId="131" applyFont="1" applyBorder="1" applyAlignment="1">
      <alignment horizontal="left"/>
    </xf>
    <xf numFmtId="0" fontId="24" fillId="0" borderId="1" xfId="131" applyFont="1" applyBorder="1" applyAlignment="1"/>
    <xf numFmtId="0" fontId="24" fillId="0" borderId="1" xfId="131" applyFont="1" applyBorder="1" applyAlignment="1">
      <alignment horizontal="left"/>
    </xf>
    <xf numFmtId="49" fontId="24" fillId="0" borderId="1" xfId="131" applyNumberFormat="1" applyFont="1" applyBorder="1" applyAlignment="1">
      <alignment horizontal="left"/>
    </xf>
    <xf numFmtId="3" fontId="35" fillId="0" borderId="35" xfId="131" applyNumberFormat="1" applyFont="1" applyFill="1" applyBorder="1" applyAlignment="1">
      <alignment horizontal="center" vertical="center" wrapText="1"/>
    </xf>
    <xf numFmtId="0" fontId="21" fillId="0" borderId="1" xfId="131" applyFont="1"/>
    <xf numFmtId="3" fontId="29" fillId="0" borderId="35" xfId="131" applyNumberFormat="1" applyFont="1" applyFill="1" applyBorder="1" applyAlignment="1">
      <alignment horizontal="left" vertical="center" wrapText="1"/>
    </xf>
    <xf numFmtId="0" fontId="35" fillId="0" borderId="35" xfId="131" applyFont="1" applyFill="1" applyBorder="1" applyAlignment="1">
      <alignment horizontal="left" vertical="center"/>
    </xf>
    <xf numFmtId="0" fontId="31" fillId="0" borderId="1" xfId="132" applyFont="1" applyBorder="1" applyAlignment="1">
      <alignment horizontal="center" vertical="center"/>
    </xf>
    <xf numFmtId="3" fontId="31" fillId="0" borderId="1" xfId="131" applyNumberFormat="1" applyFont="1" applyAlignment="1">
      <alignment horizontal="center" vertical="center" wrapText="1"/>
    </xf>
    <xf numFmtId="49" fontId="31" fillId="0" borderId="35" xfId="130" applyNumberFormat="1" applyFont="1" applyFill="1" applyBorder="1" applyAlignment="1">
      <alignment horizontal="centerContinuous" vertical="center" wrapText="1"/>
    </xf>
    <xf numFmtId="3" fontId="29" fillId="0" borderId="35" xfId="131" applyNumberFormat="1" applyFont="1" applyFill="1" applyBorder="1" applyAlignment="1">
      <alignment horizontal="center" vertical="center" wrapText="1"/>
    </xf>
    <xf numFmtId="166" fontId="29" fillId="0" borderId="35" xfId="131" applyNumberFormat="1" applyFont="1" applyFill="1" applyBorder="1" applyAlignment="1">
      <alignment horizontal="center" vertical="center" wrapText="1"/>
    </xf>
    <xf numFmtId="3" fontId="31" fillId="0" borderId="35" xfId="131" applyNumberFormat="1" applyFont="1" applyFill="1" applyBorder="1" applyAlignment="1">
      <alignment horizontal="center" vertical="center"/>
    </xf>
    <xf numFmtId="166" fontId="31" fillId="0" borderId="35" xfId="131" applyNumberFormat="1" applyFont="1" applyFill="1" applyBorder="1" applyAlignment="1">
      <alignment horizontal="center" vertical="center"/>
    </xf>
    <xf numFmtId="49" fontId="29" fillId="0" borderId="35" xfId="130" applyNumberFormat="1" applyFont="1" applyFill="1" applyBorder="1" applyAlignment="1">
      <alignment horizontal="center" vertical="center" wrapText="1"/>
    </xf>
    <xf numFmtId="49" fontId="29" fillId="0" borderId="35" xfId="130" applyNumberFormat="1" applyFont="1" applyFill="1" applyBorder="1" applyAlignment="1">
      <alignment horizontal="centerContinuous" vertical="center"/>
    </xf>
    <xf numFmtId="0" fontId="24" fillId="0" borderId="50" xfId="171" applyFont="1" applyFill="1" applyBorder="1" applyAlignment="1">
      <alignment horizontal="center" vertical="center"/>
    </xf>
    <xf numFmtId="49" fontId="24" fillId="0" borderId="50" xfId="171" applyNumberFormat="1" applyFont="1" applyFill="1" applyBorder="1" applyAlignment="1">
      <alignment horizontal="center" vertical="center" wrapText="1"/>
    </xf>
    <xf numFmtId="49" fontId="24" fillId="0" borderId="49" xfId="171" applyNumberFormat="1" applyFont="1" applyFill="1" applyBorder="1" applyAlignment="1">
      <alignment horizontal="center" vertical="center"/>
    </xf>
    <xf numFmtId="49" fontId="24" fillId="0" borderId="51" xfId="171" applyNumberFormat="1" applyFont="1" applyFill="1" applyBorder="1" applyAlignment="1">
      <alignment horizontal="center" vertical="center" wrapText="1"/>
    </xf>
    <xf numFmtId="0" fontId="15" fillId="0" borderId="1" xfId="287" applyProtection="1">
      <protection locked="0"/>
    </xf>
    <xf numFmtId="0" fontId="55" fillId="0" borderId="1" xfId="288" applyNumberFormat="1" applyProtection="1"/>
    <xf numFmtId="0" fontId="50" fillId="0" borderId="1" xfId="287" applyFont="1" applyProtection="1">
      <protection locked="0"/>
    </xf>
    <xf numFmtId="49" fontId="57" fillId="0" borderId="4" xfId="302" applyNumberFormat="1" applyProtection="1">
      <alignment horizontal="center" vertical="center"/>
    </xf>
    <xf numFmtId="0" fontId="57" fillId="0" borderId="4" xfId="303" applyNumberFormat="1" applyProtection="1">
      <alignment horizontal="center" vertical="center"/>
    </xf>
    <xf numFmtId="0" fontId="57" fillId="0" borderId="13" xfId="304" applyNumberFormat="1" applyProtection="1">
      <alignment horizontal="center" vertical="center"/>
    </xf>
    <xf numFmtId="0" fontId="58" fillId="0" borderId="2" xfId="308" applyNumberFormat="1" applyProtection="1">
      <alignment horizontal="center"/>
    </xf>
    <xf numFmtId="49" fontId="57" fillId="0" borderId="12" xfId="310" applyNumberFormat="1" applyProtection="1">
      <alignment horizontal="center"/>
    </xf>
    <xf numFmtId="49" fontId="57" fillId="0" borderId="6" xfId="311" applyNumberFormat="1" applyProtection="1">
      <alignment horizontal="right"/>
    </xf>
    <xf numFmtId="49" fontId="57" fillId="0" borderId="1" xfId="312" applyNumberFormat="1" applyProtection="1"/>
    <xf numFmtId="0" fontId="57" fillId="0" borderId="1" xfId="313" applyNumberFormat="1" applyProtection="1">
      <alignment horizontal="left"/>
    </xf>
    <xf numFmtId="49" fontId="57" fillId="0" borderId="9" xfId="314" applyNumberFormat="1" applyProtection="1">
      <alignment horizontal="center"/>
    </xf>
    <xf numFmtId="49" fontId="57" fillId="0" borderId="6" xfId="315" applyNumberFormat="1" applyProtection="1"/>
    <xf numFmtId="49" fontId="57" fillId="0" borderId="11" xfId="316" applyNumberFormat="1" applyProtection="1"/>
    <xf numFmtId="0" fontId="57" fillId="0" borderId="11" xfId="317" applyNumberFormat="1" applyProtection="1">
      <alignment horizontal="left"/>
    </xf>
    <xf numFmtId="0" fontId="57" fillId="0" borderId="1" xfId="318" applyNumberFormat="1" applyProtection="1"/>
    <xf numFmtId="49" fontId="57" fillId="0" borderId="6" xfId="319" applyNumberFormat="1" applyProtection="1">
      <alignment horizontal="right" vertical="center"/>
    </xf>
    <xf numFmtId="49" fontId="57" fillId="0" borderId="9" xfId="320" applyNumberFormat="1" applyProtection="1">
      <alignment horizontal="center" vertical="center"/>
    </xf>
    <xf numFmtId="164" fontId="57" fillId="0" borderId="9" xfId="321" applyNumberFormat="1" applyProtection="1">
      <alignment horizontal="center"/>
    </xf>
    <xf numFmtId="0" fontId="57" fillId="0" borderId="6" xfId="322" applyNumberFormat="1" applyProtection="1">
      <alignment horizontal="right"/>
    </xf>
    <xf numFmtId="49" fontId="57" fillId="0" borderId="7" xfId="323" applyNumberFormat="1" applyProtection="1">
      <alignment horizontal="center"/>
    </xf>
    <xf numFmtId="0" fontId="56" fillId="0" borderId="1" xfId="324" applyNumberFormat="1" applyProtection="1"/>
    <xf numFmtId="0" fontId="51" fillId="0" borderId="1" xfId="318" applyNumberFormat="1" applyFont="1" applyProtection="1"/>
    <xf numFmtId="0" fontId="57" fillId="0" borderId="4" xfId="326" applyNumberFormat="1" applyProtection="1">
      <alignment horizontal="center"/>
    </xf>
    <xf numFmtId="0" fontId="60" fillId="0" borderId="3" xfId="327" applyNumberFormat="1" applyProtection="1"/>
    <xf numFmtId="0" fontId="60" fillId="0" borderId="1" xfId="328" applyNumberFormat="1" applyProtection="1"/>
    <xf numFmtId="0" fontId="58" fillId="0" borderId="1" xfId="329" applyNumberFormat="1" applyProtection="1"/>
    <xf numFmtId="0" fontId="57" fillId="0" borderId="2" xfId="331" applyNumberFormat="1" applyProtection="1">
      <alignment horizontal="center"/>
    </xf>
    <xf numFmtId="0" fontId="55" fillId="0" borderId="31" xfId="333" applyNumberFormat="1" applyProtection="1"/>
    <xf numFmtId="0" fontId="55" fillId="0" borderId="11" xfId="334" applyNumberFormat="1" applyProtection="1"/>
    <xf numFmtId="0" fontId="56" fillId="0" borderId="8" xfId="341" applyNumberFormat="1" applyProtection="1">
      <alignment wrapText="1"/>
    </xf>
    <xf numFmtId="49" fontId="56" fillId="0" borderId="8" xfId="347" applyNumberFormat="1" applyProtection="1"/>
    <xf numFmtId="49" fontId="51" fillId="0" borderId="8" xfId="347" applyNumberFormat="1" applyFont="1" applyProtection="1"/>
    <xf numFmtId="49" fontId="56" fillId="0" borderId="5" xfId="353" applyNumberFormat="1" applyProtection="1"/>
    <xf numFmtId="49" fontId="57" fillId="0" borderId="4" xfId="354" applyNumberFormat="1" applyProtection="1">
      <alignment horizontal="center" vertical="center" shrinkToFit="1"/>
    </xf>
    <xf numFmtId="0" fontId="57" fillId="0" borderId="4" xfId="355" applyNumberFormat="1" applyProtection="1">
      <alignment horizontal="center" vertical="center" shrinkToFit="1"/>
    </xf>
    <xf numFmtId="0" fontId="58" fillId="0" borderId="5" xfId="356" applyNumberFormat="1" applyProtection="1">
      <alignment horizontal="center"/>
    </xf>
    <xf numFmtId="0" fontId="58" fillId="0" borderId="1" xfId="332" applyNumberFormat="1" applyProtection="1">
      <alignment horizontal="center"/>
    </xf>
    <xf numFmtId="49" fontId="57" fillId="0" borderId="1" xfId="357" applyNumberFormat="1" applyProtection="1">
      <alignment horizontal="right"/>
    </xf>
    <xf numFmtId="49" fontId="56" fillId="0" borderId="31" xfId="358" applyNumberFormat="1" applyProtection="1"/>
    <xf numFmtId="0" fontId="57" fillId="0" borderId="31" xfId="359" applyNumberFormat="1" applyProtection="1"/>
    <xf numFmtId="0" fontId="56" fillId="0" borderId="31" xfId="360" applyNumberFormat="1" applyProtection="1">
      <alignment horizontal="left"/>
    </xf>
    <xf numFmtId="0" fontId="56" fillId="0" borderId="31" xfId="361" applyNumberFormat="1" applyProtection="1">
      <alignment horizontal="left" wrapText="1"/>
    </xf>
    <xf numFmtId="0" fontId="56" fillId="0" borderId="11" xfId="362" applyNumberFormat="1" applyProtection="1">
      <alignment horizontal="left"/>
    </xf>
    <xf numFmtId="49" fontId="57" fillId="0" borderId="2" xfId="380" applyNumberFormat="1" applyProtection="1">
      <alignment horizontal="right"/>
    </xf>
    <xf numFmtId="49" fontId="56" fillId="0" borderId="2" xfId="381" applyNumberFormat="1" applyProtection="1">
      <alignment shrinkToFit="1"/>
    </xf>
    <xf numFmtId="49" fontId="57" fillId="0" borderId="2" xfId="382" applyNumberFormat="1" applyProtection="1">
      <alignment horizontal="center" vertical="center" shrinkToFit="1"/>
    </xf>
    <xf numFmtId="0" fontId="57" fillId="0" borderId="2" xfId="383" applyNumberFormat="1" applyProtection="1">
      <alignment horizontal="center" shrinkToFit="1"/>
    </xf>
    <xf numFmtId="49" fontId="57" fillId="0" borderId="2" xfId="384" applyNumberFormat="1" applyProtection="1">
      <alignment horizontal="left"/>
    </xf>
    <xf numFmtId="0" fontId="57" fillId="0" borderId="2" xfId="385" applyNumberFormat="1" applyProtection="1">
      <alignment horizontal="left"/>
    </xf>
    <xf numFmtId="49" fontId="61" fillId="0" borderId="1" xfId="386" applyNumberFormat="1" applyProtection="1"/>
    <xf numFmtId="49" fontId="57" fillId="0" borderId="1" xfId="387" applyNumberFormat="1" applyProtection="1">
      <alignment horizontal="center"/>
    </xf>
    <xf numFmtId="49" fontId="57" fillId="0" borderId="1" xfId="388" applyNumberFormat="1" applyProtection="1">
      <alignment wrapText="1"/>
    </xf>
    <xf numFmtId="0" fontId="57" fillId="0" borderId="1" xfId="389" applyNumberFormat="1" applyProtection="1">
      <alignment wrapText="1"/>
    </xf>
    <xf numFmtId="0" fontId="20" fillId="0" borderId="0" xfId="0" applyFont="1" applyAlignment="1">
      <alignment horizontal="right"/>
    </xf>
    <xf numFmtId="0" fontId="62" fillId="0" borderId="1" xfId="288" applyNumberFormat="1" applyFont="1" applyProtection="1"/>
    <xf numFmtId="0" fontId="63" fillId="0" borderId="1" xfId="287" applyFont="1" applyProtection="1">
      <protection locked="0"/>
    </xf>
    <xf numFmtId="0" fontId="65" fillId="0" borderId="0" xfId="0" applyFont="1" applyAlignment="1">
      <alignment horizontal="right"/>
    </xf>
    <xf numFmtId="0" fontId="52" fillId="0" borderId="15" xfId="185" applyNumberFormat="1" applyFont="1" applyProtection="1">
      <alignment horizontal="left" wrapText="1"/>
    </xf>
    <xf numFmtId="49" fontId="52" fillId="0" borderId="16" xfId="184" applyNumberFormat="1" applyFont="1" applyProtection="1">
      <alignment horizontal="center" wrapText="1"/>
    </xf>
    <xf numFmtId="49" fontId="52" fillId="0" borderId="17" xfId="183" applyNumberFormat="1" applyFont="1" applyProtection="1">
      <alignment horizontal="center"/>
    </xf>
    <xf numFmtId="4" fontId="52" fillId="0" borderId="17" xfId="182" applyNumberFormat="1" applyFont="1" applyProtection="1">
      <alignment horizontal="right" shrinkToFit="1"/>
    </xf>
    <xf numFmtId="0" fontId="48" fillId="0" borderId="18" xfId="181" applyNumberFormat="1" applyProtection="1">
      <alignment horizontal="left" wrapText="1"/>
    </xf>
    <xf numFmtId="49" fontId="48" fillId="0" borderId="19" xfId="180" applyNumberFormat="1" applyProtection="1">
      <alignment horizontal="center" shrinkToFit="1"/>
    </xf>
    <xf numFmtId="49" fontId="48" fillId="0" borderId="20" xfId="179" applyNumberFormat="1" applyProtection="1">
      <alignment horizontal="center"/>
    </xf>
    <xf numFmtId="4" fontId="48" fillId="0" borderId="20" xfId="178" applyNumberFormat="1" applyProtection="1">
      <alignment horizontal="right" shrinkToFit="1"/>
    </xf>
    <xf numFmtId="0" fontId="49" fillId="0" borderId="21" xfId="177" applyNumberFormat="1" applyFont="1" applyProtection="1">
      <alignment horizontal="left" wrapText="1" indent="2"/>
    </xf>
    <xf numFmtId="49" fontId="49" fillId="0" borderId="22" xfId="176" applyNumberFormat="1" applyFont="1" applyProtection="1">
      <alignment horizontal="center" shrinkToFit="1"/>
    </xf>
    <xf numFmtId="49" fontId="49" fillId="0" borderId="23" xfId="175" applyNumberFormat="1" applyFont="1" applyProtection="1">
      <alignment horizontal="center"/>
    </xf>
    <xf numFmtId="4" fontId="49" fillId="0" borderId="23" xfId="174" applyNumberFormat="1" applyFont="1" applyProtection="1">
      <alignment horizontal="right" shrinkToFit="1"/>
    </xf>
    <xf numFmtId="0" fontId="48" fillId="0" borderId="21" xfId="177" applyNumberFormat="1" applyProtection="1">
      <alignment horizontal="left" wrapText="1" indent="2"/>
    </xf>
    <xf numFmtId="49" fontId="48" fillId="0" borderId="22" xfId="176" applyNumberFormat="1" applyProtection="1">
      <alignment horizontal="center" shrinkToFit="1"/>
    </xf>
    <xf numFmtId="49" fontId="48" fillId="0" borderId="23" xfId="175" applyNumberFormat="1" applyProtection="1">
      <alignment horizontal="center"/>
    </xf>
    <xf numFmtId="4" fontId="48" fillId="0" borderId="23" xfId="174" applyNumberFormat="1" applyProtection="1">
      <alignment horizontal="right" shrinkToFit="1"/>
    </xf>
    <xf numFmtId="0" fontId="52" fillId="0" borderId="16" xfId="233" applyNumberFormat="1" applyFont="1" applyProtection="1">
      <alignment horizontal="center" shrinkToFit="1"/>
    </xf>
    <xf numFmtId="4" fontId="52" fillId="0" borderId="24" xfId="232" applyNumberFormat="1" applyFont="1" applyProtection="1">
      <alignment horizontal="right" shrinkToFit="1"/>
    </xf>
    <xf numFmtId="0" fontId="48" fillId="0" borderId="19" xfId="231" applyNumberFormat="1" applyProtection="1">
      <alignment horizontal="center" shrinkToFit="1"/>
    </xf>
    <xf numFmtId="165" fontId="48" fillId="0" borderId="20" xfId="230" applyNumberFormat="1" applyProtection="1">
      <alignment horizontal="right" shrinkToFit="1"/>
    </xf>
    <xf numFmtId="165" fontId="48" fillId="0" borderId="25" xfId="229" applyNumberFormat="1" applyProtection="1">
      <alignment horizontal="right" shrinkToFit="1"/>
    </xf>
    <xf numFmtId="0" fontId="49" fillId="0" borderId="26" xfId="227" applyNumberFormat="1" applyFont="1" applyProtection="1">
      <alignment horizontal="left" wrapText="1"/>
    </xf>
    <xf numFmtId="49" fontId="49" fillId="0" borderId="22" xfId="226" applyNumberFormat="1" applyFont="1" applyProtection="1">
      <alignment horizontal="center" wrapText="1"/>
    </xf>
    <xf numFmtId="49" fontId="49" fillId="0" borderId="23" xfId="225" applyNumberFormat="1" applyFont="1" applyProtection="1">
      <alignment horizontal="center" wrapText="1"/>
    </xf>
    <xf numFmtId="4" fontId="49" fillId="0" borderId="23" xfId="224" applyNumberFormat="1" applyFont="1" applyProtection="1">
      <alignment horizontal="right" wrapText="1"/>
    </xf>
    <xf numFmtId="4" fontId="49" fillId="0" borderId="21" xfId="223" applyNumberFormat="1" applyFont="1" applyProtection="1">
      <alignment horizontal="right" wrapText="1"/>
    </xf>
    <xf numFmtId="0" fontId="48" fillId="0" borderId="26" xfId="227" applyNumberFormat="1" applyProtection="1">
      <alignment horizontal="left" wrapText="1"/>
    </xf>
    <xf numFmtId="49" fontId="48" fillId="0" borderId="22" xfId="226" applyNumberFormat="1" applyProtection="1">
      <alignment horizontal="center" wrapText="1"/>
    </xf>
    <xf numFmtId="49" fontId="48" fillId="0" borderId="23" xfId="225" applyNumberFormat="1" applyProtection="1">
      <alignment horizontal="center" wrapText="1"/>
    </xf>
    <xf numFmtId="4" fontId="48" fillId="0" borderId="23" xfId="224" applyNumberFormat="1" applyProtection="1">
      <alignment horizontal="right" wrapText="1"/>
    </xf>
    <xf numFmtId="4" fontId="48" fillId="0" borderId="21" xfId="223" applyNumberFormat="1" applyProtection="1">
      <alignment horizontal="right" wrapText="1"/>
    </xf>
    <xf numFmtId="0" fontId="48" fillId="0" borderId="27" xfId="221" applyNumberFormat="1" applyProtection="1">
      <alignment horizontal="left" wrapText="1"/>
    </xf>
    <xf numFmtId="49" fontId="48" fillId="0" borderId="28" xfId="220" applyNumberFormat="1" applyProtection="1">
      <alignment horizontal="center" shrinkToFit="1"/>
    </xf>
    <xf numFmtId="49" fontId="48" fillId="0" borderId="29" xfId="219" applyNumberFormat="1" applyProtection="1">
      <alignment horizontal="center"/>
    </xf>
    <xf numFmtId="4" fontId="48" fillId="0" borderId="29" xfId="218" applyNumberFormat="1" applyProtection="1">
      <alignment horizontal="right" shrinkToFit="1"/>
    </xf>
    <xf numFmtId="49" fontId="48" fillId="0" borderId="30" xfId="217" applyNumberFormat="1" applyProtection="1">
      <alignment horizontal="center"/>
    </xf>
    <xf numFmtId="49" fontId="48" fillId="0" borderId="27" xfId="262" applyNumberFormat="1" applyProtection="1">
      <alignment horizontal="center" shrinkToFit="1"/>
    </xf>
    <xf numFmtId="4" fontId="48" fillId="0" borderId="13" xfId="263" applyNumberFormat="1" applyProtection="1">
      <alignment horizontal="right" shrinkToFit="1"/>
    </xf>
    <xf numFmtId="49" fontId="48" fillId="0" borderId="13" xfId="264" applyNumberFormat="1" applyProtection="1">
      <alignment horizontal="center" vertical="center" shrinkToFit="1"/>
    </xf>
    <xf numFmtId="0" fontId="48" fillId="0" borderId="32" xfId="265" applyNumberFormat="1" applyProtection="1">
      <alignment horizontal="center" vertical="center" shrinkToFit="1"/>
    </xf>
    <xf numFmtId="49" fontId="49" fillId="0" borderId="27" xfId="262" applyNumberFormat="1" applyFont="1" applyProtection="1">
      <alignment horizontal="center" shrinkToFit="1"/>
    </xf>
    <xf numFmtId="4" fontId="49" fillId="0" borderId="13" xfId="263" applyNumberFormat="1" applyFont="1" applyProtection="1">
      <alignment horizontal="right" shrinkToFit="1"/>
    </xf>
    <xf numFmtId="49" fontId="49" fillId="0" borderId="13" xfId="264" applyNumberFormat="1" applyFont="1" applyProtection="1">
      <alignment horizontal="center" vertical="center" shrinkToFit="1"/>
    </xf>
    <xf numFmtId="0" fontId="49" fillId="0" borderId="32" xfId="265" applyNumberFormat="1" applyFont="1" applyProtection="1">
      <alignment horizontal="center" vertical="center" shrinkToFit="1"/>
    </xf>
    <xf numFmtId="49" fontId="48" fillId="0" borderId="13" xfId="266" applyNumberFormat="1" applyProtection="1">
      <alignment horizontal="center" vertical="center"/>
    </xf>
    <xf numFmtId="49" fontId="49" fillId="0" borderId="13" xfId="266" applyNumberFormat="1" applyFont="1" applyProtection="1">
      <alignment horizontal="center" vertical="center"/>
    </xf>
    <xf numFmtId="4" fontId="49" fillId="0" borderId="27" xfId="268" applyNumberFormat="1" applyFont="1" applyProtection="1">
      <alignment horizontal="right" shrinkToFit="1"/>
    </xf>
    <xf numFmtId="0" fontId="49" fillId="2" borderId="26" xfId="269" applyNumberFormat="1" applyFont="1" applyProtection="1">
      <alignment horizontal="left" wrapText="1"/>
    </xf>
    <xf numFmtId="4" fontId="48" fillId="0" borderId="27" xfId="268" applyNumberFormat="1" applyProtection="1">
      <alignment horizontal="right" shrinkToFit="1"/>
    </xf>
    <xf numFmtId="165" fontId="48" fillId="0" borderId="27" xfId="271" applyNumberFormat="1" applyProtection="1">
      <alignment horizontal="right" vertical="center" shrinkToFit="1"/>
    </xf>
    <xf numFmtId="165" fontId="48" fillId="0" borderId="13" xfId="272" applyNumberFormat="1" applyProtection="1">
      <alignment horizontal="right" vertical="center" shrinkToFit="1"/>
    </xf>
    <xf numFmtId="0" fontId="48" fillId="0" borderId="15" xfId="276" applyNumberFormat="1" applyProtection="1">
      <alignment horizontal="left" wrapText="1" indent="2"/>
    </xf>
    <xf numFmtId="4" fontId="51" fillId="0" borderId="24" xfId="232" applyNumberFormat="1" applyFont="1" applyProtection="1">
      <alignment horizontal="right" shrinkToFit="1"/>
    </xf>
    <xf numFmtId="4" fontId="51" fillId="0" borderId="17" xfId="182" applyNumberFormat="1" applyFont="1" applyProtection="1">
      <alignment horizontal="right" shrinkToFit="1"/>
    </xf>
    <xf numFmtId="49" fontId="51" fillId="0" borderId="17" xfId="277" applyNumberFormat="1" applyFont="1" applyProtection="1">
      <alignment horizontal="center" vertical="center"/>
    </xf>
    <xf numFmtId="0" fontId="51" fillId="0" borderId="16" xfId="278" applyNumberFormat="1" applyFont="1" applyProtection="1">
      <alignment horizontal="center" vertical="center" shrinkToFit="1"/>
    </xf>
    <xf numFmtId="0" fontId="51" fillId="0" borderId="27" xfId="221" applyNumberFormat="1" applyFont="1" applyProtection="1">
      <alignment horizontal="left" wrapText="1"/>
    </xf>
    <xf numFmtId="49" fontId="18" fillId="0" borderId="48" xfId="171" applyNumberFormat="1" applyFont="1" applyFill="1" applyBorder="1" applyAlignment="1">
      <alignment horizontal="left" vertical="center" wrapText="1"/>
    </xf>
    <xf numFmtId="4" fontId="18" fillId="0" borderId="39" xfId="171" applyNumberFormat="1" applyFont="1" applyFill="1" applyBorder="1" applyAlignment="1">
      <alignment horizontal="right" vertical="center"/>
    </xf>
    <xf numFmtId="4" fontId="18" fillId="0" borderId="59" xfId="171" applyNumberFormat="1" applyFont="1" applyFill="1" applyBorder="1" applyAlignment="1">
      <alignment horizontal="right" vertical="center"/>
    </xf>
    <xf numFmtId="4" fontId="18" fillId="0" borderId="40" xfId="171" applyNumberFormat="1" applyFont="1" applyFill="1" applyBorder="1" applyAlignment="1">
      <alignment horizontal="right" vertical="center" wrapText="1"/>
    </xf>
    <xf numFmtId="49" fontId="18" fillId="0" borderId="38" xfId="171" applyNumberFormat="1" applyFont="1" applyFill="1" applyBorder="1" applyAlignment="1">
      <alignment horizontal="left" vertical="center" wrapText="1"/>
    </xf>
    <xf numFmtId="4" fontId="18" fillId="0" borderId="38" xfId="171" applyNumberFormat="1" applyFont="1" applyFill="1" applyBorder="1" applyAlignment="1">
      <alignment horizontal="right" vertical="center"/>
    </xf>
    <xf numFmtId="4" fontId="18" fillId="0" borderId="52" xfId="171" applyNumberFormat="1" applyFont="1" applyFill="1" applyBorder="1" applyAlignment="1">
      <alignment horizontal="right" vertical="center"/>
    </xf>
    <xf numFmtId="4" fontId="18" fillId="0" borderId="53" xfId="171" applyNumberFormat="1" applyFont="1" applyFill="1" applyBorder="1" applyAlignment="1">
      <alignment horizontal="right" vertical="center"/>
    </xf>
    <xf numFmtId="49" fontId="28" fillId="0" borderId="39" xfId="171" applyNumberFormat="1" applyFont="1" applyFill="1" applyBorder="1" applyAlignment="1">
      <alignment horizontal="left" vertical="center" wrapText="1"/>
    </xf>
    <xf numFmtId="4" fontId="18" fillId="0" borderId="34" xfId="171" applyNumberFormat="1" applyFont="1" applyFill="1" applyBorder="1" applyAlignment="1">
      <alignment horizontal="right" vertical="center"/>
    </xf>
    <xf numFmtId="4" fontId="18" fillId="0" borderId="40" xfId="171" applyNumberFormat="1" applyFont="1" applyFill="1" applyBorder="1" applyAlignment="1">
      <alignment horizontal="right" vertical="center"/>
    </xf>
    <xf numFmtId="49" fontId="18" fillId="0" borderId="41" xfId="171" applyNumberFormat="1" applyFont="1" applyFill="1" applyBorder="1" applyAlignment="1">
      <alignment horizontal="left" vertical="center" wrapText="1"/>
    </xf>
    <xf numFmtId="4" fontId="18" fillId="0" borderId="41" xfId="171" applyNumberFormat="1" applyFont="1" applyFill="1" applyBorder="1" applyAlignment="1">
      <alignment horizontal="right" vertical="center"/>
    </xf>
    <xf numFmtId="4" fontId="18" fillId="0" borderId="35" xfId="171" applyNumberFormat="1" applyFont="1" applyFill="1" applyBorder="1" applyAlignment="1">
      <alignment horizontal="right" vertical="center"/>
    </xf>
    <xf numFmtId="4" fontId="18" fillId="0" borderId="45" xfId="171" applyNumberFormat="1" applyFont="1" applyFill="1" applyBorder="1" applyAlignment="1">
      <alignment horizontal="right" vertical="center"/>
    </xf>
    <xf numFmtId="49" fontId="28" fillId="0" borderId="42" xfId="171" applyNumberFormat="1" applyFont="1" applyFill="1" applyBorder="1" applyAlignment="1">
      <alignment horizontal="left" vertical="center" wrapText="1"/>
    </xf>
    <xf numFmtId="4" fontId="28" fillId="0" borderId="54" xfId="171" applyNumberFormat="1" applyFont="1" applyFill="1" applyBorder="1" applyAlignment="1">
      <alignment horizontal="right" vertical="center"/>
    </xf>
    <xf numFmtId="4" fontId="28" fillId="0" borderId="55" xfId="171" applyNumberFormat="1" applyFont="1" applyFill="1" applyBorder="1" applyAlignment="1">
      <alignment horizontal="right" vertical="center"/>
    </xf>
    <xf numFmtId="4" fontId="28" fillId="0" borderId="43" xfId="171" applyNumberFormat="1" applyFont="1" applyFill="1" applyBorder="1" applyAlignment="1">
      <alignment horizontal="right" vertical="center"/>
    </xf>
    <xf numFmtId="4" fontId="66" fillId="0" borderId="39" xfId="171" applyNumberFormat="1" applyFont="1" applyFill="1" applyBorder="1" applyAlignment="1">
      <alignment horizontal="right" vertical="center"/>
    </xf>
    <xf numFmtId="4" fontId="28" fillId="0" borderId="34" xfId="171" applyNumberFormat="1" applyFont="1" applyFill="1" applyBorder="1" applyAlignment="1">
      <alignment horizontal="right" vertical="center"/>
    </xf>
    <xf numFmtId="4" fontId="28" fillId="0" borderId="40" xfId="171" applyNumberFormat="1" applyFont="1" applyFill="1" applyBorder="1" applyAlignment="1">
      <alignment horizontal="right" vertical="center"/>
    </xf>
    <xf numFmtId="4" fontId="66" fillId="0" borderId="47" xfId="171" applyNumberFormat="1" applyFont="1" applyFill="1" applyBorder="1" applyAlignment="1">
      <alignment horizontal="right" vertical="center" wrapText="1"/>
    </xf>
    <xf numFmtId="4" fontId="28" fillId="0" borderId="56" xfId="171" applyNumberFormat="1" applyFont="1" applyFill="1" applyBorder="1" applyAlignment="1">
      <alignment horizontal="right" vertical="center" wrapText="1"/>
    </xf>
    <xf numFmtId="4" fontId="28" fillId="0" borderId="44" xfId="171" applyNumberFormat="1" applyFont="1" applyFill="1" applyBorder="1" applyAlignment="1">
      <alignment horizontal="right" vertical="center" wrapText="1"/>
    </xf>
    <xf numFmtId="4" fontId="66" fillId="0" borderId="39" xfId="171" applyNumberFormat="1" applyFont="1" applyFill="1" applyBorder="1" applyAlignment="1">
      <alignment horizontal="right" vertical="center" wrapText="1"/>
    </xf>
    <xf numFmtId="4" fontId="28" fillId="0" borderId="34" xfId="171" applyNumberFormat="1" applyFont="1" applyFill="1" applyBorder="1" applyAlignment="1">
      <alignment horizontal="right" vertical="center" wrapText="1"/>
    </xf>
    <xf numFmtId="4" fontId="28" fillId="0" borderId="40" xfId="171" applyNumberFormat="1" applyFont="1" applyFill="1" applyBorder="1" applyAlignment="1">
      <alignment horizontal="right" vertical="center" wrapText="1"/>
    </xf>
    <xf numFmtId="4" fontId="67" fillId="0" borderId="41" xfId="171" applyNumberFormat="1" applyFont="1" applyFill="1" applyBorder="1" applyAlignment="1">
      <alignment horizontal="right" vertical="center"/>
    </xf>
    <xf numFmtId="49" fontId="28" fillId="0" borderId="57" xfId="171" applyNumberFormat="1" applyFont="1" applyFill="1" applyBorder="1" applyAlignment="1">
      <alignment horizontal="left" vertical="center" wrapText="1"/>
    </xf>
    <xf numFmtId="4" fontId="66" fillId="0" borderId="57" xfId="171" applyNumberFormat="1" applyFont="1" applyFill="1" applyBorder="1" applyAlignment="1">
      <alignment horizontal="right" vertical="center"/>
    </xf>
    <xf numFmtId="4" fontId="28" fillId="0" borderId="58" xfId="171" applyNumberFormat="1" applyFont="1" applyFill="1" applyBorder="1" applyAlignment="1">
      <alignment horizontal="right" vertical="center"/>
    </xf>
    <xf numFmtId="4" fontId="28" fillId="0" borderId="46" xfId="171" applyNumberFormat="1" applyFont="1" applyFill="1" applyBorder="1" applyAlignment="1">
      <alignment horizontal="right" vertical="center" wrapText="1"/>
    </xf>
    <xf numFmtId="4" fontId="67" fillId="0" borderId="38" xfId="171" applyNumberFormat="1" applyFont="1" applyFill="1" applyBorder="1" applyAlignment="1">
      <alignment horizontal="right" vertical="center"/>
    </xf>
    <xf numFmtId="4" fontId="67" fillId="0" borderId="39" xfId="171" applyNumberFormat="1" applyFont="1" applyFill="1" applyBorder="1" applyAlignment="1">
      <alignment horizontal="right" vertical="center"/>
    </xf>
    <xf numFmtId="49" fontId="28" fillId="0" borderId="47" xfId="171" applyNumberFormat="1" applyFont="1" applyFill="1" applyBorder="1" applyAlignment="1">
      <alignment horizontal="left" vertical="center" wrapText="1"/>
    </xf>
    <xf numFmtId="4" fontId="18" fillId="0" borderId="36" xfId="171" applyNumberFormat="1" applyFont="1" applyFill="1" applyBorder="1" applyAlignment="1">
      <alignment horizontal="right" vertical="center"/>
    </xf>
    <xf numFmtId="0" fontId="68" fillId="0" borderId="1" xfId="171" applyFont="1" applyFill="1"/>
    <xf numFmtId="0" fontId="68" fillId="0" borderId="1" xfId="171" applyFont="1" applyFill="1" applyAlignment="1">
      <alignment vertical="center"/>
    </xf>
    <xf numFmtId="0" fontId="68" fillId="0" borderId="37" xfId="171" applyFont="1" applyFill="1" applyBorder="1" applyAlignment="1">
      <alignment vertical="center" wrapText="1"/>
    </xf>
    <xf numFmtId="4" fontId="68" fillId="0" borderId="37" xfId="171" applyNumberFormat="1" applyFont="1" applyFill="1" applyBorder="1" applyAlignment="1">
      <alignment vertical="center"/>
    </xf>
    <xf numFmtId="167" fontId="68" fillId="0" borderId="37" xfId="171" applyNumberFormat="1" applyFont="1" applyFill="1" applyBorder="1" applyAlignment="1">
      <alignment vertical="center"/>
    </xf>
    <xf numFmtId="49" fontId="69" fillId="0" borderId="50" xfId="171" applyNumberFormat="1" applyFont="1" applyFill="1" applyBorder="1" applyAlignment="1">
      <alignment horizontal="left" vertical="center" wrapText="1"/>
    </xf>
    <xf numFmtId="4" fontId="69" fillId="0" borderId="50" xfId="171" applyNumberFormat="1" applyFont="1" applyFill="1" applyBorder="1" applyAlignment="1">
      <alignment horizontal="right" vertical="center"/>
    </xf>
    <xf numFmtId="4" fontId="69" fillId="0" borderId="51" xfId="171" applyNumberFormat="1" applyFont="1" applyFill="1" applyBorder="1" applyAlignment="1">
      <alignment horizontal="right" vertical="center" wrapText="1"/>
    </xf>
    <xf numFmtId="0" fontId="70" fillId="0" borderId="1" xfId="132" applyFont="1" applyAlignment="1">
      <alignment vertical="center"/>
    </xf>
    <xf numFmtId="4" fontId="18" fillId="0" borderId="49" xfId="171" applyNumberFormat="1" applyFont="1" applyFill="1" applyBorder="1" applyAlignment="1">
      <alignment horizontal="right" vertical="center"/>
    </xf>
    <xf numFmtId="4" fontId="28" fillId="0" borderId="60" xfId="171" applyNumberFormat="1" applyFont="1" applyFill="1" applyBorder="1" applyAlignment="1">
      <alignment horizontal="right" vertical="center" wrapText="1"/>
    </xf>
    <xf numFmtId="4" fontId="67" fillId="0" borderId="61" xfId="171" applyNumberFormat="1" applyFont="1" applyFill="1" applyBorder="1" applyAlignment="1">
      <alignment horizontal="right" vertical="center"/>
    </xf>
    <xf numFmtId="4" fontId="18" fillId="0" borderId="62" xfId="171" applyNumberFormat="1" applyFont="1" applyFill="1" applyBorder="1" applyAlignment="1">
      <alignment horizontal="right" vertical="center"/>
    </xf>
    <xf numFmtId="4" fontId="18" fillId="0" borderId="63" xfId="171" applyNumberFormat="1" applyFont="1" applyFill="1" applyBorder="1" applyAlignment="1">
      <alignment horizontal="right" vertical="center"/>
    </xf>
    <xf numFmtId="4" fontId="3" fillId="0" borderId="1" xfId="132" applyNumberFormat="1" applyAlignment="1">
      <alignment vertical="center"/>
    </xf>
    <xf numFmtId="0" fontId="58" fillId="0" borderId="1" xfId="332" applyNumberFormat="1" applyAlignment="1" applyProtection="1">
      <alignment horizontal="center" wrapText="1"/>
    </xf>
    <xf numFmtId="0" fontId="37" fillId="0" borderId="2" xfId="204" applyFont="1">
      <alignment horizontal="left" wrapText="1"/>
    </xf>
    <xf numFmtId="0" fontId="37" fillId="0" borderId="10" xfId="202" applyFont="1">
      <alignment horizontal="left" wrapText="1"/>
    </xf>
    <xf numFmtId="0" fontId="58" fillId="0" borderId="2" xfId="308" applyNumberFormat="1" applyProtection="1">
      <alignment horizontal="center"/>
    </xf>
    <xf numFmtId="0" fontId="58" fillId="0" borderId="2" xfId="308">
      <alignment horizontal="center"/>
    </xf>
    <xf numFmtId="0" fontId="57" fillId="0" borderId="13" xfId="305" applyNumberFormat="1" applyProtection="1">
      <alignment horizontal="center" vertical="top" wrapText="1"/>
    </xf>
    <xf numFmtId="0" fontId="57" fillId="0" borderId="13" xfId="305">
      <alignment horizontal="center" vertical="top" wrapText="1"/>
    </xf>
    <xf numFmtId="49" fontId="57" fillId="0" borderId="13" xfId="306" applyNumberFormat="1" applyProtection="1">
      <alignment horizontal="center" vertical="top" wrapText="1"/>
    </xf>
    <xf numFmtId="49" fontId="57" fillId="0" borderId="13" xfId="306">
      <alignment horizontal="center" vertical="top" wrapText="1"/>
    </xf>
    <xf numFmtId="0" fontId="58" fillId="0" borderId="1" xfId="332" applyNumberFormat="1" applyProtection="1">
      <alignment horizontal="center"/>
    </xf>
    <xf numFmtId="0" fontId="58" fillId="0" borderId="1" xfId="332">
      <alignment horizontal="center"/>
    </xf>
    <xf numFmtId="0" fontId="22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32" fillId="0" borderId="1" xfId="132" applyFont="1" applyBorder="1" applyAlignment="1">
      <alignment horizontal="center" wrapText="1"/>
    </xf>
    <xf numFmtId="0" fontId="32" fillId="0" borderId="1" xfId="132" applyFont="1" applyBorder="1" applyAlignment="1">
      <alignment horizontal="center"/>
    </xf>
    <xf numFmtId="0" fontId="31" fillId="0" borderId="1" xfId="132" applyFont="1" applyBorder="1" applyAlignment="1">
      <alignment horizontal="center" vertical="center"/>
    </xf>
    <xf numFmtId="0" fontId="24" fillId="0" borderId="1" xfId="132" applyFont="1" applyBorder="1" applyAlignment="1">
      <alignment horizontal="left"/>
    </xf>
    <xf numFmtId="0" fontId="19" fillId="0" borderId="1" xfId="132" applyFont="1" applyBorder="1" applyAlignment="1">
      <alignment horizontal="left" wrapText="1"/>
    </xf>
    <xf numFmtId="3" fontId="64" fillId="0" borderId="1" xfId="131" applyNumberFormat="1" applyFont="1" applyAlignment="1">
      <alignment horizontal="center" wrapText="1"/>
    </xf>
    <xf numFmtId="3" fontId="31" fillId="0" borderId="1" xfId="131" applyNumberFormat="1" applyFont="1" applyAlignment="1">
      <alignment horizontal="center" vertical="center" wrapText="1"/>
    </xf>
    <xf numFmtId="0" fontId="19" fillId="0" borderId="1" xfId="131" applyFont="1" applyBorder="1" applyAlignment="1">
      <alignment horizontal="left" wrapText="1"/>
    </xf>
  </cellXfs>
  <cellStyles count="390">
    <cellStyle name="br" xfId="124"/>
    <cellStyle name="col" xfId="123"/>
    <cellStyle name="st128" xfId="120"/>
    <cellStyle name="st128 2" xfId="240"/>
    <cellStyle name="style0" xfId="125"/>
    <cellStyle name="td" xfId="126"/>
    <cellStyle name="tr" xfId="122"/>
    <cellStyle name="xl100" xfId="74"/>
    <cellStyle name="xl100 2" xfId="286"/>
    <cellStyle name="xl100 3" xfId="388"/>
    <cellStyle name="xl101" xfId="78"/>
    <cellStyle name="xl101 2" xfId="283"/>
    <cellStyle name="xl101 3" xfId="384"/>
    <cellStyle name="xl102" xfId="83"/>
    <cellStyle name="xl102 2" xfId="278"/>
    <cellStyle name="xl102 3" xfId="379"/>
    <cellStyle name="xl103" xfId="86"/>
    <cellStyle name="xl103 2" xfId="265"/>
    <cellStyle name="xl103 3" xfId="366"/>
    <cellStyle name="xl104" xfId="75"/>
    <cellStyle name="xl104 2" xfId="251"/>
    <cellStyle name="xl104 3" xfId="387"/>
    <cellStyle name="xl105" xfId="79"/>
    <cellStyle name="xl105 2" xfId="282"/>
    <cellStyle name="xl105 3" xfId="383"/>
    <cellStyle name="xl106" xfId="84"/>
    <cellStyle name="xl106 2" xfId="277"/>
    <cellStyle name="xl106 3" xfId="378"/>
    <cellStyle name="xl107" xfId="87"/>
    <cellStyle name="xl107 2" xfId="266"/>
    <cellStyle name="xl107 3" xfId="367"/>
    <cellStyle name="xl108" xfId="80"/>
    <cellStyle name="xl108 2" xfId="281"/>
    <cellStyle name="xl108 3" xfId="382"/>
    <cellStyle name="xl109" xfId="88"/>
    <cellStyle name="xl109 2" xfId="272"/>
    <cellStyle name="xl109 3" xfId="373"/>
    <cellStyle name="xl110" xfId="91"/>
    <cellStyle name="xl110 2" xfId="263"/>
    <cellStyle name="xl110 3" xfId="364"/>
    <cellStyle name="xl111" xfId="76"/>
    <cellStyle name="xl111 2" xfId="285"/>
    <cellStyle name="xl111 3" xfId="386"/>
    <cellStyle name="xl112" xfId="81"/>
    <cellStyle name="xl112 2" xfId="280"/>
    <cellStyle name="xl112 3" xfId="381"/>
    <cellStyle name="xl113" xfId="82"/>
    <cellStyle name="xl113 2" xfId="279"/>
    <cellStyle name="xl113 3" xfId="380"/>
    <cellStyle name="xl114" xfId="89"/>
    <cellStyle name="xl114 2" xfId="271"/>
    <cellStyle name="xl114 3" xfId="372"/>
    <cellStyle name="xl115" xfId="92"/>
    <cellStyle name="xl115 2" xfId="268"/>
    <cellStyle name="xl115 3" xfId="369"/>
    <cellStyle name="xl116" xfId="94"/>
    <cellStyle name="xl116 2" xfId="144"/>
    <cellStyle name="xl116 3" xfId="155"/>
    <cellStyle name="xl116 4" xfId="166"/>
    <cellStyle name="xl116 5" xfId="267"/>
    <cellStyle name="xl116 6" xfId="368"/>
    <cellStyle name="xl117" xfId="95"/>
    <cellStyle name="xl117 2" xfId="157"/>
    <cellStyle name="xl117 3" xfId="167"/>
    <cellStyle name="xl117 4" xfId="273"/>
    <cellStyle name="xl117 5" xfId="374"/>
    <cellStyle name="xl118" xfId="96"/>
    <cellStyle name="xl118 2" xfId="143"/>
    <cellStyle name="xl118 3" xfId="156"/>
    <cellStyle name="xl118 4" xfId="168"/>
    <cellStyle name="xl118 5" xfId="270"/>
    <cellStyle name="xl118 6" xfId="371"/>
    <cellStyle name="xl119" xfId="97"/>
    <cellStyle name="xl119 2" xfId="269"/>
    <cellStyle name="xl119 3" xfId="370"/>
    <cellStyle name="xl120" xfId="98"/>
    <cellStyle name="xl120 2" xfId="262"/>
    <cellStyle name="xl120 3" xfId="363"/>
    <cellStyle name="xl121" xfId="99"/>
    <cellStyle name="xl121 2" xfId="264"/>
    <cellStyle name="xl121 3" xfId="365"/>
    <cellStyle name="xl122" xfId="100"/>
    <cellStyle name="xl122 2" xfId="261"/>
    <cellStyle name="xl122 3" xfId="362"/>
    <cellStyle name="xl123" xfId="105"/>
    <cellStyle name="xl123 2" xfId="243"/>
    <cellStyle name="xl124" xfId="110"/>
    <cellStyle name="xl124 2" xfId="247"/>
    <cellStyle name="xl125" xfId="114"/>
    <cellStyle name="xl125 2" xfId="253"/>
    <cellStyle name="xl126" xfId="117"/>
    <cellStyle name="xl126 2" xfId="145"/>
    <cellStyle name="xl126 3" xfId="153"/>
    <cellStyle name="xl126 4" xfId="169"/>
    <cellStyle name="xl126 5" xfId="244"/>
    <cellStyle name="xl127" xfId="119"/>
    <cellStyle name="xl127 2" xfId="241"/>
    <cellStyle name="xl128" xfId="121"/>
    <cellStyle name="xl128 2" xfId="239"/>
    <cellStyle name="xl129" xfId="101"/>
    <cellStyle name="xl129 2" xfId="260"/>
    <cellStyle name="xl129 3" xfId="361"/>
    <cellStyle name="xl130" xfId="106"/>
    <cellStyle name="xl130 2" xfId="256"/>
    <cellStyle name="xl131" xfId="108"/>
    <cellStyle name="xl131 2" xfId="248"/>
    <cellStyle name="xl132" xfId="111"/>
    <cellStyle name="xl132 2" xfId="245"/>
    <cellStyle name="xl133" xfId="112"/>
    <cellStyle name="xl133 2" xfId="255"/>
    <cellStyle name="xl134" xfId="115"/>
    <cellStyle name="xl134 2" xfId="252"/>
    <cellStyle name="xl135" xfId="109"/>
    <cellStyle name="xl135 2" xfId="246"/>
    <cellStyle name="xl136" xfId="118"/>
    <cellStyle name="xl136 2" xfId="146"/>
    <cellStyle name="xl136 3" xfId="154"/>
    <cellStyle name="xl136 4" xfId="170"/>
    <cellStyle name="xl137" xfId="102"/>
    <cellStyle name="xl137 2" xfId="259"/>
    <cellStyle name="xl137 3" xfId="360"/>
    <cellStyle name="xl138" xfId="113"/>
    <cellStyle name="xl138 2" xfId="242"/>
    <cellStyle name="xl139" xfId="103"/>
    <cellStyle name="xl139 2" xfId="258"/>
    <cellStyle name="xl139 3" xfId="359"/>
    <cellStyle name="xl140" xfId="107"/>
    <cellStyle name="xl140 2" xfId="254"/>
    <cellStyle name="xl141" xfId="104"/>
    <cellStyle name="xl141 2" xfId="257"/>
    <cellStyle name="xl141 3" xfId="358"/>
    <cellStyle name="xl142" xfId="116"/>
    <cellStyle name="xl142 2" xfId="250"/>
    <cellStyle name="xl143" xfId="129"/>
    <cellStyle name="xl21" xfId="127"/>
    <cellStyle name="xl22" xfId="1"/>
    <cellStyle name="xl22 2" xfId="209"/>
    <cellStyle name="xl22 3" xfId="324"/>
    <cellStyle name="xl23" xfId="5"/>
    <cellStyle name="xl23 2" xfId="213"/>
    <cellStyle name="xl23 3" xfId="329"/>
    <cellStyle name="xl24" xfId="10"/>
    <cellStyle name="xl24 2" xfId="201"/>
    <cellStyle name="xl24 3" xfId="318"/>
    <cellStyle name="xl25" xfId="16"/>
    <cellStyle name="xl25 2" xfId="196"/>
    <cellStyle name="xl25 3" xfId="313"/>
    <cellStyle name="xl26" xfId="29"/>
    <cellStyle name="xl26 2" xfId="189"/>
    <cellStyle name="xl26 3" xfId="305"/>
    <cellStyle name="xl27" xfId="33"/>
    <cellStyle name="xl27 2" xfId="188"/>
    <cellStyle name="xl27 3" xfId="304"/>
    <cellStyle name="xl28" xfId="36"/>
    <cellStyle name="xl28 2" xfId="185"/>
    <cellStyle name="xl28 3" xfId="301"/>
    <cellStyle name="xl29" xfId="40"/>
    <cellStyle name="xl29 2" xfId="181"/>
    <cellStyle name="xl29 3" xfId="297"/>
    <cellStyle name="xl30" xfId="44"/>
    <cellStyle name="xl30 2" xfId="177"/>
    <cellStyle name="xl30 3" xfId="293"/>
    <cellStyle name="xl31" xfId="14"/>
    <cellStyle name="xl31 2" xfId="140"/>
    <cellStyle name="xl31 3" xfId="150"/>
    <cellStyle name="xl31 4" xfId="163"/>
    <cellStyle name="xl31 5" xfId="288"/>
    <cellStyle name="xl32" xfId="128"/>
    <cellStyle name="xl33" xfId="24"/>
    <cellStyle name="xl33 2" xfId="200"/>
    <cellStyle name="xl33 3" xfId="317"/>
    <cellStyle name="xl34" xfId="34"/>
    <cellStyle name="xl34 2" xfId="187"/>
    <cellStyle name="xl34 3" xfId="303"/>
    <cellStyle name="xl35" xfId="37"/>
    <cellStyle name="xl35 2" xfId="184"/>
    <cellStyle name="xl35 3" xfId="300"/>
    <cellStyle name="xl36" xfId="41"/>
    <cellStyle name="xl36 2" xfId="180"/>
    <cellStyle name="xl36 3" xfId="296"/>
    <cellStyle name="xl37" xfId="45"/>
    <cellStyle name="xl37 2" xfId="176"/>
    <cellStyle name="xl37 3" xfId="292"/>
    <cellStyle name="xl38" xfId="6"/>
    <cellStyle name="xl38 2" xfId="212"/>
    <cellStyle name="xl38 3" xfId="328"/>
    <cellStyle name="xl39" xfId="38"/>
    <cellStyle name="xl39 2" xfId="183"/>
    <cellStyle name="xl39 3" xfId="299"/>
    <cellStyle name="xl40" xfId="42"/>
    <cellStyle name="xl40 2" xfId="179"/>
    <cellStyle name="xl40 3" xfId="295"/>
    <cellStyle name="xl41" xfId="46"/>
    <cellStyle name="xl41 2" xfId="175"/>
    <cellStyle name="xl41 3" xfId="291"/>
    <cellStyle name="xl42" xfId="17"/>
    <cellStyle name="xl42 2" xfId="195"/>
    <cellStyle name="xl42 3" xfId="312"/>
    <cellStyle name="xl43" xfId="20"/>
    <cellStyle name="xl43 2" xfId="204"/>
    <cellStyle name="xl44" xfId="22"/>
    <cellStyle name="xl44 2" xfId="202"/>
    <cellStyle name="xl45" xfId="25"/>
    <cellStyle name="xl45 2" xfId="199"/>
    <cellStyle name="xl45 3" xfId="316"/>
    <cellStyle name="xl46" xfId="30"/>
    <cellStyle name="xl46 2" xfId="190"/>
    <cellStyle name="xl46 3" xfId="306"/>
    <cellStyle name="xl47" xfId="35"/>
    <cellStyle name="xl47 2" xfId="186"/>
    <cellStyle name="xl47 3" xfId="302"/>
    <cellStyle name="xl48" xfId="39"/>
    <cellStyle name="xl48 2" xfId="182"/>
    <cellStyle name="xl48 3" xfId="298"/>
    <cellStyle name="xl49" xfId="43"/>
    <cellStyle name="xl49 2" xfId="178"/>
    <cellStyle name="xl49 3" xfId="294"/>
    <cellStyle name="xl50" xfId="47"/>
    <cellStyle name="xl50 2" xfId="174"/>
    <cellStyle name="xl50 3" xfId="290"/>
    <cellStyle name="xl51" xfId="2"/>
    <cellStyle name="xl51 2" xfId="215"/>
    <cellStyle name="xl51 3" xfId="332"/>
    <cellStyle name="xl52" xfId="7"/>
    <cellStyle name="xl52 2" xfId="211"/>
    <cellStyle name="xl52 3" xfId="327"/>
    <cellStyle name="xl53" xfId="11"/>
    <cellStyle name="xl53 2" xfId="207"/>
    <cellStyle name="xl53 3" xfId="322"/>
    <cellStyle name="xl54" xfId="18"/>
    <cellStyle name="xl54 2" xfId="203"/>
    <cellStyle name="xl54 3" xfId="319"/>
    <cellStyle name="xl55" xfId="23"/>
    <cellStyle name="xl55 2" xfId="194"/>
    <cellStyle name="xl55 3" xfId="311"/>
    <cellStyle name="xl56" xfId="26"/>
    <cellStyle name="xl56 2" xfId="198"/>
    <cellStyle name="xl56 3" xfId="315"/>
    <cellStyle name="xl57" xfId="3"/>
    <cellStyle name="xl57 2" xfId="214"/>
    <cellStyle name="xl57 3" xfId="331"/>
    <cellStyle name="xl58" xfId="8"/>
    <cellStyle name="xl58 2" xfId="210"/>
    <cellStyle name="xl58 3" xfId="326"/>
    <cellStyle name="xl59" xfId="12"/>
    <cellStyle name="xl59 2" xfId="208"/>
    <cellStyle name="xl59 3" xfId="323"/>
    <cellStyle name="xl60" xfId="15"/>
    <cellStyle name="xl60 2" xfId="206"/>
    <cellStyle name="xl60 3" xfId="321"/>
    <cellStyle name="xl61" xfId="19"/>
    <cellStyle name="xl61 2" xfId="205"/>
    <cellStyle name="xl61 3" xfId="320"/>
    <cellStyle name="xl62" xfId="21"/>
    <cellStyle name="xl62 2" xfId="197"/>
    <cellStyle name="xl62 3" xfId="314"/>
    <cellStyle name="xl63" xfId="27"/>
    <cellStyle name="xl63 2" xfId="193"/>
    <cellStyle name="xl63 3" xfId="310"/>
    <cellStyle name="xl64" xfId="28"/>
    <cellStyle name="xl64 2" xfId="192"/>
    <cellStyle name="xl64 3" xfId="308"/>
    <cellStyle name="xl65" xfId="4"/>
    <cellStyle name="xl65 2" xfId="137"/>
    <cellStyle name="xl65 3" xfId="147"/>
    <cellStyle name="xl65 4" xfId="160"/>
    <cellStyle name="xl65 5" xfId="330"/>
    <cellStyle name="xl66" xfId="9"/>
    <cellStyle name="xl66 2" xfId="138"/>
    <cellStyle name="xl66 3" xfId="148"/>
    <cellStyle name="xl66 4" xfId="161"/>
    <cellStyle name="xl66 5" xfId="325"/>
    <cellStyle name="xl67" xfId="13"/>
    <cellStyle name="xl67 2" xfId="139"/>
    <cellStyle name="xl67 3" xfId="149"/>
    <cellStyle name="xl67 4" xfId="162"/>
    <cellStyle name="xl67 5" xfId="309"/>
    <cellStyle name="xl68" xfId="31"/>
    <cellStyle name="xl68 2" xfId="191"/>
    <cellStyle name="xl68 3" xfId="307"/>
    <cellStyle name="xl69" xfId="32"/>
    <cellStyle name="xl69 2" xfId="173"/>
    <cellStyle name="xl69 3" xfId="289"/>
    <cellStyle name="xl70" xfId="59"/>
    <cellStyle name="xl70 2" xfId="227"/>
    <cellStyle name="xl70 3" xfId="346"/>
    <cellStyle name="xl71" xfId="65"/>
    <cellStyle name="xl71 2" xfId="221"/>
    <cellStyle name="xl71 3" xfId="340"/>
    <cellStyle name="xl72" xfId="71"/>
    <cellStyle name="xl72 2" xfId="141"/>
    <cellStyle name="xl72 3" xfId="152"/>
    <cellStyle name="xl72 4" xfId="164"/>
    <cellStyle name="xl72 5" xfId="334"/>
    <cellStyle name="xl73" xfId="53"/>
    <cellStyle name="xl73 2" xfId="233"/>
    <cellStyle name="xl73 3" xfId="352"/>
    <cellStyle name="xl74" xfId="56"/>
    <cellStyle name="xl74 2" xfId="231"/>
    <cellStyle name="xl74 3" xfId="350"/>
    <cellStyle name="xl75" xfId="60"/>
    <cellStyle name="xl75 2" xfId="226"/>
    <cellStyle name="xl75 3" xfId="345"/>
    <cellStyle name="xl76" xfId="66"/>
    <cellStyle name="xl76 2" xfId="220"/>
    <cellStyle name="xl76 3" xfId="339"/>
    <cellStyle name="xl77" xfId="72"/>
    <cellStyle name="xl77 2" xfId="142"/>
    <cellStyle name="xl77 3" xfId="151"/>
    <cellStyle name="xl77 4" xfId="165"/>
    <cellStyle name="xl77 5" xfId="333"/>
    <cellStyle name="xl78" xfId="50"/>
    <cellStyle name="xl78 2" xfId="236"/>
    <cellStyle name="xl78 3" xfId="355"/>
    <cellStyle name="xl79" xfId="61"/>
    <cellStyle name="xl79 2" xfId="225"/>
    <cellStyle name="xl79 3" xfId="344"/>
    <cellStyle name="xl80" xfId="67"/>
    <cellStyle name="xl80 2" xfId="219"/>
    <cellStyle name="xl80 3" xfId="338"/>
    <cellStyle name="xl81" xfId="51"/>
    <cellStyle name="xl81 2" xfId="235"/>
    <cellStyle name="xl81 3" xfId="354"/>
    <cellStyle name="xl82" xfId="57"/>
    <cellStyle name="xl82 2" xfId="230"/>
    <cellStyle name="xl82 3" xfId="349"/>
    <cellStyle name="xl83" xfId="62"/>
    <cellStyle name="xl83 2" xfId="224"/>
    <cellStyle name="xl83 3" xfId="343"/>
    <cellStyle name="xl84" xfId="68"/>
    <cellStyle name="xl84 2" xfId="218"/>
    <cellStyle name="xl84 3" xfId="337"/>
    <cellStyle name="xl85" xfId="48"/>
    <cellStyle name="xl85 2" xfId="238"/>
    <cellStyle name="xl85 3" xfId="357"/>
    <cellStyle name="xl86" xfId="54"/>
    <cellStyle name="xl86 2" xfId="232"/>
    <cellStyle name="xl86 3" xfId="351"/>
    <cellStyle name="xl87" xfId="58"/>
    <cellStyle name="xl87 2" xfId="229"/>
    <cellStyle name="xl87 3" xfId="348"/>
    <cellStyle name="xl88" xfId="63"/>
    <cellStyle name="xl88 2" xfId="223"/>
    <cellStyle name="xl88 3" xfId="342"/>
    <cellStyle name="xl89" xfId="69"/>
    <cellStyle name="xl89 2" xfId="217"/>
    <cellStyle name="xl89 3" xfId="336"/>
    <cellStyle name="xl90" xfId="49"/>
    <cellStyle name="xl90 2" xfId="237"/>
    <cellStyle name="xl90 3" xfId="356"/>
    <cellStyle name="xl91" xfId="52"/>
    <cellStyle name="xl91 2" xfId="234"/>
    <cellStyle name="xl91 3" xfId="353"/>
    <cellStyle name="xl92" xfId="55"/>
    <cellStyle name="xl92 2" xfId="228"/>
    <cellStyle name="xl92 3" xfId="347"/>
    <cellStyle name="xl93" xfId="64"/>
    <cellStyle name="xl93 2" xfId="222"/>
    <cellStyle name="xl93 3" xfId="341"/>
    <cellStyle name="xl94" xfId="70"/>
    <cellStyle name="xl94 2" xfId="216"/>
    <cellStyle name="xl94 3" xfId="335"/>
    <cellStyle name="xl95" xfId="73"/>
    <cellStyle name="xl95 2" xfId="249"/>
    <cellStyle name="xl95 3" xfId="389"/>
    <cellStyle name="xl96" xfId="77"/>
    <cellStyle name="xl96 2" xfId="284"/>
    <cellStyle name="xl96 3" xfId="385"/>
    <cellStyle name="xl97" xfId="85"/>
    <cellStyle name="xl97 2" xfId="276"/>
    <cellStyle name="xl97 3" xfId="377"/>
    <cellStyle name="xl98" xfId="90"/>
    <cellStyle name="xl98 2" xfId="275"/>
    <cellStyle name="xl98 3" xfId="376"/>
    <cellStyle name="xl99" xfId="93"/>
    <cellStyle name="xl99 2" xfId="274"/>
    <cellStyle name="xl99 3" xfId="375"/>
    <cellStyle name="Обычный" xfId="0" builtinId="0"/>
    <cellStyle name="Обычный 10" xfId="287"/>
    <cellStyle name="Обычный 2" xfId="131"/>
    <cellStyle name="Обычный 3" xfId="133"/>
    <cellStyle name="Обычный 3 2" xfId="130"/>
    <cellStyle name="Обычный 4" xfId="132"/>
    <cellStyle name="Обычный 4 2" xfId="135"/>
    <cellStyle name="Обычный 4 2 2" xfId="171"/>
    <cellStyle name="Обычный 5" xfId="134"/>
    <cellStyle name="Обычный 6" xfId="136"/>
    <cellStyle name="Обычный 7" xfId="158"/>
    <cellStyle name="Обычный 8" xfId="159"/>
    <cellStyle name="Обычный 9" xfId="172"/>
  </cellStyles>
  <dxfs count="2"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zoomScaleNormal="100" zoomScaleSheetLayoutView="100" workbookViewId="0">
      <selection activeCell="E24" sqref="E24"/>
    </sheetView>
  </sheetViews>
  <sheetFormatPr defaultRowHeight="15" x14ac:dyDescent="0.25"/>
  <cols>
    <col min="1" max="1" width="41.140625" style="58" customWidth="1"/>
    <col min="2" max="2" width="5.5703125" style="58" customWidth="1"/>
    <col min="3" max="3" width="22" style="58" customWidth="1"/>
    <col min="4" max="4" width="17.5703125" style="58" customWidth="1"/>
    <col min="5" max="5" width="14.7109375" style="58" customWidth="1"/>
    <col min="6" max="6" width="15.5703125" style="58" customWidth="1"/>
    <col min="7" max="7" width="1.140625" style="58" customWidth="1"/>
    <col min="8" max="16384" width="9.140625" style="58"/>
  </cols>
  <sheetData>
    <row r="1" spans="1:6" ht="12" customHeight="1" x14ac:dyDescent="0.25">
      <c r="A1" s="79"/>
      <c r="B1" s="79"/>
      <c r="C1" s="79"/>
      <c r="D1" s="79"/>
      <c r="E1" s="79"/>
      <c r="F1" s="112" t="s">
        <v>884</v>
      </c>
    </row>
    <row r="2" spans="1:6" ht="12" customHeight="1" x14ac:dyDescent="0.25">
      <c r="A2" s="79"/>
      <c r="B2" s="79"/>
      <c r="C2" s="79"/>
      <c r="D2" s="79"/>
      <c r="E2" s="79"/>
      <c r="F2" s="112" t="s">
        <v>815</v>
      </c>
    </row>
    <row r="3" spans="1:6" ht="12" customHeight="1" x14ac:dyDescent="0.25">
      <c r="A3" s="79"/>
      <c r="B3" s="79"/>
      <c r="C3" s="79"/>
      <c r="D3" s="79"/>
      <c r="E3" s="79"/>
      <c r="F3" s="112" t="s">
        <v>816</v>
      </c>
    </row>
    <row r="4" spans="1:6" ht="12" customHeight="1" x14ac:dyDescent="0.25">
      <c r="A4" s="79"/>
      <c r="B4" s="79"/>
      <c r="C4" s="79"/>
      <c r="D4" s="79"/>
      <c r="E4" s="79"/>
      <c r="F4" s="112" t="s">
        <v>26</v>
      </c>
    </row>
    <row r="5" spans="1:6" ht="12" customHeight="1" x14ac:dyDescent="0.25">
      <c r="A5" s="79"/>
      <c r="B5" s="79"/>
      <c r="C5" s="79"/>
      <c r="D5" s="79"/>
      <c r="E5" s="79"/>
      <c r="F5" s="115" t="s">
        <v>997</v>
      </c>
    </row>
    <row r="6" spans="1:6" ht="12" customHeight="1" x14ac:dyDescent="0.25">
      <c r="A6" s="79"/>
      <c r="B6" s="79"/>
      <c r="C6" s="79"/>
      <c r="D6" s="79"/>
      <c r="E6" s="79"/>
      <c r="F6" s="79"/>
    </row>
    <row r="7" spans="1:6" ht="50.25" customHeight="1" x14ac:dyDescent="0.25">
      <c r="A7" s="225" t="s">
        <v>886</v>
      </c>
      <c r="B7" s="225"/>
      <c r="C7" s="225"/>
      <c r="D7" s="225"/>
      <c r="E7" s="225"/>
      <c r="F7" s="85"/>
    </row>
    <row r="8" spans="1:6" ht="14.1" customHeight="1" thickBot="1" x14ac:dyDescent="0.3">
      <c r="A8" s="84"/>
      <c r="B8" s="84"/>
      <c r="C8" s="83"/>
      <c r="D8" s="83"/>
      <c r="E8" s="82"/>
      <c r="F8" s="81" t="s">
        <v>0</v>
      </c>
    </row>
    <row r="9" spans="1:6" ht="14.1" customHeight="1" x14ac:dyDescent="0.25">
      <c r="A9" s="79"/>
      <c r="B9" s="80" t="s">
        <v>890</v>
      </c>
      <c r="C9" s="79"/>
      <c r="D9" s="79"/>
      <c r="E9" s="77" t="s">
        <v>652</v>
      </c>
      <c r="F9" s="78" t="s">
        <v>1</v>
      </c>
    </row>
    <row r="10" spans="1:6" ht="14.1" customHeight="1" x14ac:dyDescent="0.25">
      <c r="A10" s="73"/>
      <c r="B10" s="59"/>
      <c r="C10" s="73"/>
      <c r="D10" s="73"/>
      <c r="E10" s="77" t="s">
        <v>653</v>
      </c>
      <c r="F10" s="76">
        <v>46113</v>
      </c>
    </row>
    <row r="11" spans="1:6" ht="14.1" customHeight="1" x14ac:dyDescent="0.25">
      <c r="A11" s="68" t="s">
        <v>654</v>
      </c>
      <c r="B11" s="68"/>
      <c r="C11" s="68"/>
      <c r="D11" s="67"/>
      <c r="E11" s="74" t="s">
        <v>655</v>
      </c>
      <c r="F11" s="75"/>
    </row>
    <row r="12" spans="1:6" ht="25.5" customHeight="1" x14ac:dyDescent="0.25">
      <c r="A12" s="68" t="s">
        <v>656</v>
      </c>
      <c r="B12" s="226" t="s">
        <v>27</v>
      </c>
      <c r="C12" s="226"/>
      <c r="D12" s="226"/>
      <c r="E12" s="74" t="s">
        <v>657</v>
      </c>
      <c r="F12" s="69"/>
    </row>
    <row r="13" spans="1:6" ht="15.95" customHeight="1" x14ac:dyDescent="0.25">
      <c r="A13" s="68" t="s">
        <v>658</v>
      </c>
      <c r="B13" s="227" t="s">
        <v>58</v>
      </c>
      <c r="C13" s="227"/>
      <c r="D13" s="227"/>
      <c r="E13" s="66" t="s">
        <v>659</v>
      </c>
      <c r="F13" s="69" t="s">
        <v>2</v>
      </c>
    </row>
    <row r="14" spans="1:6" ht="14.1" customHeight="1" x14ac:dyDescent="0.25">
      <c r="A14" s="73" t="s">
        <v>660</v>
      </c>
      <c r="B14" s="72"/>
      <c r="C14" s="72"/>
      <c r="D14" s="71"/>
      <c r="E14" s="70"/>
      <c r="F14" s="69"/>
    </row>
    <row r="15" spans="1:6" ht="14.1" customHeight="1" thickBot="1" x14ac:dyDescent="0.3">
      <c r="A15" s="68" t="s">
        <v>661</v>
      </c>
      <c r="B15" s="68"/>
      <c r="C15" s="68"/>
      <c r="D15" s="67"/>
      <c r="E15" s="66" t="s">
        <v>662</v>
      </c>
      <c r="F15" s="65" t="s">
        <v>3</v>
      </c>
    </row>
    <row r="16" spans="1:6" ht="14.1" customHeight="1" x14ac:dyDescent="0.25">
      <c r="A16" s="228" t="s">
        <v>4</v>
      </c>
      <c r="B16" s="229"/>
      <c r="C16" s="229"/>
      <c r="D16" s="229"/>
      <c r="E16" s="229"/>
      <c r="F16" s="229"/>
    </row>
    <row r="17" spans="1:6" ht="12.95" customHeight="1" x14ac:dyDescent="0.25">
      <c r="A17" s="230" t="s">
        <v>5</v>
      </c>
      <c r="B17" s="230" t="s">
        <v>6</v>
      </c>
      <c r="C17" s="230" t="s">
        <v>7</v>
      </c>
      <c r="D17" s="232" t="s">
        <v>8</v>
      </c>
      <c r="E17" s="232" t="s">
        <v>9</v>
      </c>
      <c r="F17" s="230" t="s">
        <v>10</v>
      </c>
    </row>
    <row r="18" spans="1:6" ht="12" customHeight="1" x14ac:dyDescent="0.25">
      <c r="A18" s="231"/>
      <c r="B18" s="231"/>
      <c r="C18" s="231"/>
      <c r="D18" s="233"/>
      <c r="E18" s="233"/>
      <c r="F18" s="231"/>
    </row>
    <row r="19" spans="1:6" ht="14.25" customHeight="1" x14ac:dyDescent="0.25">
      <c r="A19" s="231"/>
      <c r="B19" s="231"/>
      <c r="C19" s="231"/>
      <c r="D19" s="233"/>
      <c r="E19" s="233"/>
      <c r="F19" s="231"/>
    </row>
    <row r="20" spans="1:6" ht="14.25" customHeight="1" thickBot="1" x14ac:dyDescent="0.3">
      <c r="A20" s="63">
        <v>1</v>
      </c>
      <c r="B20" s="62">
        <v>2</v>
      </c>
      <c r="C20" s="62">
        <v>3</v>
      </c>
      <c r="D20" s="61" t="s">
        <v>11</v>
      </c>
      <c r="E20" s="61" t="s">
        <v>12</v>
      </c>
      <c r="F20" s="61" t="s">
        <v>13</v>
      </c>
    </row>
    <row r="21" spans="1:6" s="60" customFormat="1" ht="17.25" customHeight="1" x14ac:dyDescent="0.2">
      <c r="A21" s="116" t="s">
        <v>14</v>
      </c>
      <c r="B21" s="117" t="s">
        <v>15</v>
      </c>
      <c r="C21" s="118" t="s">
        <v>16</v>
      </c>
      <c r="D21" s="119">
        <v>507830452</v>
      </c>
      <c r="E21" s="119">
        <v>133502821.06999999</v>
      </c>
      <c r="F21" s="119">
        <f t="shared" ref="F21:F84" si="0">IF(OR(D21="-",IF(E21="-",0,E21)&gt;=IF(D21="-",0,D21)),"-",IF(D21="-",0,D21)-IF(E21="-",0,E21))</f>
        <v>374327630.93000001</v>
      </c>
    </row>
    <row r="22" spans="1:6" ht="15" customHeight="1" x14ac:dyDescent="0.25">
      <c r="A22" s="120" t="s">
        <v>17</v>
      </c>
      <c r="B22" s="121"/>
      <c r="C22" s="122"/>
      <c r="D22" s="123"/>
      <c r="E22" s="123"/>
      <c r="F22" s="123"/>
    </row>
    <row r="23" spans="1:6" x14ac:dyDescent="0.25">
      <c r="A23" s="124" t="s">
        <v>62</v>
      </c>
      <c r="B23" s="125" t="s">
        <v>15</v>
      </c>
      <c r="C23" s="126" t="s">
        <v>63</v>
      </c>
      <c r="D23" s="127">
        <v>464457752</v>
      </c>
      <c r="E23" s="127">
        <v>96199099.049999997</v>
      </c>
      <c r="F23" s="127">
        <f t="shared" si="0"/>
        <v>368258652.94999999</v>
      </c>
    </row>
    <row r="24" spans="1:6" x14ac:dyDescent="0.25">
      <c r="A24" s="124" t="s">
        <v>64</v>
      </c>
      <c r="B24" s="125" t="s">
        <v>15</v>
      </c>
      <c r="C24" s="126" t="s">
        <v>65</v>
      </c>
      <c r="D24" s="127">
        <v>302024300</v>
      </c>
      <c r="E24" s="127">
        <v>59775026.590000004</v>
      </c>
      <c r="F24" s="127">
        <f t="shared" si="0"/>
        <v>242249273.41</v>
      </c>
    </row>
    <row r="25" spans="1:6" x14ac:dyDescent="0.25">
      <c r="A25" s="124" t="s">
        <v>66</v>
      </c>
      <c r="B25" s="125" t="s">
        <v>15</v>
      </c>
      <c r="C25" s="126" t="s">
        <v>67</v>
      </c>
      <c r="D25" s="127">
        <v>302024300</v>
      </c>
      <c r="E25" s="127">
        <v>59775026.590000004</v>
      </c>
      <c r="F25" s="127">
        <f t="shared" si="0"/>
        <v>242249273.41</v>
      </c>
    </row>
    <row r="26" spans="1:6" ht="237" x14ac:dyDescent="0.25">
      <c r="A26" s="128" t="s">
        <v>891</v>
      </c>
      <c r="B26" s="129" t="s">
        <v>15</v>
      </c>
      <c r="C26" s="130" t="s">
        <v>68</v>
      </c>
      <c r="D26" s="131">
        <v>286352500</v>
      </c>
      <c r="E26" s="131">
        <v>57404255.009999998</v>
      </c>
      <c r="F26" s="131">
        <f t="shared" si="0"/>
        <v>228948244.99000001</v>
      </c>
    </row>
    <row r="27" spans="1:6" ht="102" x14ac:dyDescent="0.25">
      <c r="A27" s="128" t="s">
        <v>69</v>
      </c>
      <c r="B27" s="129" t="s">
        <v>15</v>
      </c>
      <c r="C27" s="130" t="s">
        <v>70</v>
      </c>
      <c r="D27" s="131">
        <v>286352500</v>
      </c>
      <c r="E27" s="131">
        <v>57357393.380000003</v>
      </c>
      <c r="F27" s="131">
        <f t="shared" si="0"/>
        <v>228995106.62</v>
      </c>
    </row>
    <row r="28" spans="1:6" ht="102" x14ac:dyDescent="0.25">
      <c r="A28" s="128" t="s">
        <v>71</v>
      </c>
      <c r="B28" s="129" t="s">
        <v>15</v>
      </c>
      <c r="C28" s="130" t="s">
        <v>72</v>
      </c>
      <c r="D28" s="131" t="s">
        <v>18</v>
      </c>
      <c r="E28" s="131">
        <v>46861.63</v>
      </c>
      <c r="F28" s="131" t="str">
        <f t="shared" si="0"/>
        <v>-</v>
      </c>
    </row>
    <row r="29" spans="1:6" ht="147" x14ac:dyDescent="0.25">
      <c r="A29" s="128" t="s">
        <v>843</v>
      </c>
      <c r="B29" s="129" t="s">
        <v>15</v>
      </c>
      <c r="C29" s="130" t="s">
        <v>73</v>
      </c>
      <c r="D29" s="131">
        <v>627900</v>
      </c>
      <c r="E29" s="131">
        <v>8960.1200000000008</v>
      </c>
      <c r="F29" s="131">
        <f t="shared" si="0"/>
        <v>618939.88</v>
      </c>
    </row>
    <row r="30" spans="1:6" ht="113.25" x14ac:dyDescent="0.25">
      <c r="A30" s="128" t="s">
        <v>842</v>
      </c>
      <c r="B30" s="129" t="s">
        <v>15</v>
      </c>
      <c r="C30" s="130" t="s">
        <v>74</v>
      </c>
      <c r="D30" s="131">
        <v>627900</v>
      </c>
      <c r="E30" s="131">
        <v>8960.1200000000008</v>
      </c>
      <c r="F30" s="131">
        <f t="shared" si="0"/>
        <v>618939.88</v>
      </c>
    </row>
    <row r="31" spans="1:6" ht="147" x14ac:dyDescent="0.25">
      <c r="A31" s="128" t="s">
        <v>892</v>
      </c>
      <c r="B31" s="129" t="s">
        <v>15</v>
      </c>
      <c r="C31" s="130" t="s">
        <v>893</v>
      </c>
      <c r="D31" s="131">
        <v>50600</v>
      </c>
      <c r="E31" s="131" t="s">
        <v>18</v>
      </c>
      <c r="F31" s="131">
        <f t="shared" si="0"/>
        <v>50600</v>
      </c>
    </row>
    <row r="32" spans="1:6" ht="180.75" x14ac:dyDescent="0.25">
      <c r="A32" s="128" t="s">
        <v>894</v>
      </c>
      <c r="B32" s="129" t="s">
        <v>15</v>
      </c>
      <c r="C32" s="130" t="s">
        <v>895</v>
      </c>
      <c r="D32" s="131">
        <v>50600</v>
      </c>
      <c r="E32" s="131" t="s">
        <v>18</v>
      </c>
      <c r="F32" s="131">
        <f t="shared" si="0"/>
        <v>50600</v>
      </c>
    </row>
    <row r="33" spans="1:6" ht="135.75" x14ac:dyDescent="0.25">
      <c r="A33" s="128" t="s">
        <v>841</v>
      </c>
      <c r="B33" s="129" t="s">
        <v>15</v>
      </c>
      <c r="C33" s="130" t="s">
        <v>75</v>
      </c>
      <c r="D33" s="131">
        <v>3045800</v>
      </c>
      <c r="E33" s="131">
        <v>168962.95</v>
      </c>
      <c r="F33" s="131">
        <f t="shared" si="0"/>
        <v>2876837.05</v>
      </c>
    </row>
    <row r="34" spans="1:6" ht="68.25" x14ac:dyDescent="0.25">
      <c r="A34" s="128" t="s">
        <v>76</v>
      </c>
      <c r="B34" s="129" t="s">
        <v>15</v>
      </c>
      <c r="C34" s="130" t="s">
        <v>77</v>
      </c>
      <c r="D34" s="131">
        <v>3045800</v>
      </c>
      <c r="E34" s="131">
        <v>158998.01999999999</v>
      </c>
      <c r="F34" s="131">
        <f t="shared" si="0"/>
        <v>2886801.98</v>
      </c>
    </row>
    <row r="35" spans="1:6" ht="68.25" x14ac:dyDescent="0.25">
      <c r="A35" s="128" t="s">
        <v>78</v>
      </c>
      <c r="B35" s="129" t="s">
        <v>15</v>
      </c>
      <c r="C35" s="130" t="s">
        <v>79</v>
      </c>
      <c r="D35" s="131" t="s">
        <v>18</v>
      </c>
      <c r="E35" s="131">
        <v>9964.93</v>
      </c>
      <c r="F35" s="131" t="str">
        <f t="shared" si="0"/>
        <v>-</v>
      </c>
    </row>
    <row r="36" spans="1:6" ht="315.75" x14ac:dyDescent="0.25">
      <c r="A36" s="128" t="s">
        <v>896</v>
      </c>
      <c r="B36" s="129" t="s">
        <v>15</v>
      </c>
      <c r="C36" s="130" t="s">
        <v>80</v>
      </c>
      <c r="D36" s="131">
        <v>4894400</v>
      </c>
      <c r="E36" s="131">
        <v>426255.6</v>
      </c>
      <c r="F36" s="131">
        <f t="shared" si="0"/>
        <v>4468144.4000000004</v>
      </c>
    </row>
    <row r="37" spans="1:6" ht="68.25" x14ac:dyDescent="0.25">
      <c r="A37" s="128" t="s">
        <v>81</v>
      </c>
      <c r="B37" s="129" t="s">
        <v>15</v>
      </c>
      <c r="C37" s="130" t="s">
        <v>82</v>
      </c>
      <c r="D37" s="131">
        <v>4894400</v>
      </c>
      <c r="E37" s="131">
        <v>426255.6</v>
      </c>
      <c r="F37" s="131">
        <f t="shared" si="0"/>
        <v>4468144.4000000004</v>
      </c>
    </row>
    <row r="38" spans="1:6" ht="102" x14ac:dyDescent="0.25">
      <c r="A38" s="128" t="s">
        <v>840</v>
      </c>
      <c r="B38" s="129" t="s">
        <v>15</v>
      </c>
      <c r="C38" s="130" t="s">
        <v>83</v>
      </c>
      <c r="D38" s="131">
        <v>1861300</v>
      </c>
      <c r="E38" s="131">
        <v>546660.44999999995</v>
      </c>
      <c r="F38" s="131">
        <f t="shared" si="0"/>
        <v>1314639.55</v>
      </c>
    </row>
    <row r="39" spans="1:6" ht="79.5" x14ac:dyDescent="0.25">
      <c r="A39" s="128" t="s">
        <v>84</v>
      </c>
      <c r="B39" s="129" t="s">
        <v>15</v>
      </c>
      <c r="C39" s="130" t="s">
        <v>85</v>
      </c>
      <c r="D39" s="131">
        <v>1861300</v>
      </c>
      <c r="E39" s="131">
        <v>546660.44999999995</v>
      </c>
      <c r="F39" s="131">
        <f t="shared" si="0"/>
        <v>1314639.55</v>
      </c>
    </row>
    <row r="40" spans="1:6" ht="102" x14ac:dyDescent="0.25">
      <c r="A40" s="128" t="s">
        <v>839</v>
      </c>
      <c r="B40" s="129" t="s">
        <v>15</v>
      </c>
      <c r="C40" s="130" t="s">
        <v>86</v>
      </c>
      <c r="D40" s="131">
        <v>3306100</v>
      </c>
      <c r="E40" s="131">
        <v>1065021.72</v>
      </c>
      <c r="F40" s="131">
        <f t="shared" si="0"/>
        <v>2241078.2800000003</v>
      </c>
    </row>
    <row r="41" spans="1:6" ht="79.5" x14ac:dyDescent="0.25">
      <c r="A41" s="128" t="s">
        <v>87</v>
      </c>
      <c r="B41" s="129" t="s">
        <v>15</v>
      </c>
      <c r="C41" s="130" t="s">
        <v>88</v>
      </c>
      <c r="D41" s="131">
        <v>3306100</v>
      </c>
      <c r="E41" s="131">
        <v>1065021.72</v>
      </c>
      <c r="F41" s="131">
        <f t="shared" si="0"/>
        <v>2241078.2800000003</v>
      </c>
    </row>
    <row r="42" spans="1:6" ht="270.75" x14ac:dyDescent="0.25">
      <c r="A42" s="128" t="s">
        <v>838</v>
      </c>
      <c r="B42" s="129" t="s">
        <v>15</v>
      </c>
      <c r="C42" s="130" t="s">
        <v>837</v>
      </c>
      <c r="D42" s="131">
        <v>1727900</v>
      </c>
      <c r="E42" s="131">
        <v>120569.42</v>
      </c>
      <c r="F42" s="131">
        <f t="shared" si="0"/>
        <v>1607330.58</v>
      </c>
    </row>
    <row r="43" spans="1:6" ht="304.5" x14ac:dyDescent="0.25">
      <c r="A43" s="128" t="s">
        <v>836</v>
      </c>
      <c r="B43" s="129" t="s">
        <v>15</v>
      </c>
      <c r="C43" s="130" t="s">
        <v>835</v>
      </c>
      <c r="D43" s="131">
        <v>1727900</v>
      </c>
      <c r="E43" s="131">
        <v>120569.42</v>
      </c>
      <c r="F43" s="131">
        <f t="shared" si="0"/>
        <v>1607330.58</v>
      </c>
    </row>
    <row r="44" spans="1:6" ht="270.75" x14ac:dyDescent="0.25">
      <c r="A44" s="128" t="s">
        <v>897</v>
      </c>
      <c r="B44" s="129" t="s">
        <v>15</v>
      </c>
      <c r="C44" s="130" t="s">
        <v>898</v>
      </c>
      <c r="D44" s="131">
        <v>8600</v>
      </c>
      <c r="E44" s="131" t="s">
        <v>18</v>
      </c>
      <c r="F44" s="131">
        <f t="shared" si="0"/>
        <v>8600</v>
      </c>
    </row>
    <row r="45" spans="1:6" ht="304.5" x14ac:dyDescent="0.25">
      <c r="A45" s="128" t="s">
        <v>899</v>
      </c>
      <c r="B45" s="129" t="s">
        <v>15</v>
      </c>
      <c r="C45" s="130" t="s">
        <v>900</v>
      </c>
      <c r="D45" s="131">
        <v>8600</v>
      </c>
      <c r="E45" s="131" t="s">
        <v>18</v>
      </c>
      <c r="F45" s="131">
        <f t="shared" si="0"/>
        <v>8600</v>
      </c>
    </row>
    <row r="46" spans="1:6" ht="57" x14ac:dyDescent="0.25">
      <c r="A46" s="128" t="s">
        <v>834</v>
      </c>
      <c r="B46" s="129" t="s">
        <v>15</v>
      </c>
      <c r="C46" s="130" t="s">
        <v>833</v>
      </c>
      <c r="D46" s="131">
        <v>149200</v>
      </c>
      <c r="E46" s="131">
        <v>34341.32</v>
      </c>
      <c r="F46" s="131">
        <f t="shared" si="0"/>
        <v>114858.68</v>
      </c>
    </row>
    <row r="47" spans="1:6" ht="90.75" x14ac:dyDescent="0.25">
      <c r="A47" s="128" t="s">
        <v>832</v>
      </c>
      <c r="B47" s="129" t="s">
        <v>15</v>
      </c>
      <c r="C47" s="130" t="s">
        <v>831</v>
      </c>
      <c r="D47" s="131">
        <v>149200</v>
      </c>
      <c r="E47" s="131">
        <v>34341.32</v>
      </c>
      <c r="F47" s="131">
        <f t="shared" si="0"/>
        <v>114858.68</v>
      </c>
    </row>
    <row r="48" spans="1:6" ht="33" x14ac:dyDescent="0.25">
      <c r="A48" s="124" t="s">
        <v>89</v>
      </c>
      <c r="B48" s="125" t="s">
        <v>15</v>
      </c>
      <c r="C48" s="126" t="s">
        <v>90</v>
      </c>
      <c r="D48" s="127">
        <v>11685300</v>
      </c>
      <c r="E48" s="127">
        <v>2735409.96</v>
      </c>
      <c r="F48" s="127">
        <f t="shared" si="0"/>
        <v>8949890.0399999991</v>
      </c>
    </row>
    <row r="49" spans="1:6" ht="33" x14ac:dyDescent="0.25">
      <c r="A49" s="124" t="s">
        <v>91</v>
      </c>
      <c r="B49" s="125" t="s">
        <v>15</v>
      </c>
      <c r="C49" s="126" t="s">
        <v>92</v>
      </c>
      <c r="D49" s="127">
        <v>11685300</v>
      </c>
      <c r="E49" s="127">
        <v>2735409.96</v>
      </c>
      <c r="F49" s="127">
        <f t="shared" si="0"/>
        <v>8949890.0399999991</v>
      </c>
    </row>
    <row r="50" spans="1:6" ht="68.25" x14ac:dyDescent="0.25">
      <c r="A50" s="128" t="s">
        <v>93</v>
      </c>
      <c r="B50" s="129" t="s">
        <v>15</v>
      </c>
      <c r="C50" s="130" t="s">
        <v>94</v>
      </c>
      <c r="D50" s="131">
        <v>5912800</v>
      </c>
      <c r="E50" s="131">
        <v>1358460.86</v>
      </c>
      <c r="F50" s="131">
        <f t="shared" si="0"/>
        <v>4554339.1399999997</v>
      </c>
    </row>
    <row r="51" spans="1:6" ht="102" x14ac:dyDescent="0.25">
      <c r="A51" s="128" t="s">
        <v>663</v>
      </c>
      <c r="B51" s="129" t="s">
        <v>15</v>
      </c>
      <c r="C51" s="130" t="s">
        <v>95</v>
      </c>
      <c r="D51" s="131">
        <v>5912800</v>
      </c>
      <c r="E51" s="131">
        <v>1358460.86</v>
      </c>
      <c r="F51" s="131">
        <f t="shared" si="0"/>
        <v>4554339.1399999997</v>
      </c>
    </row>
    <row r="52" spans="1:6" ht="79.5" x14ac:dyDescent="0.25">
      <c r="A52" s="128" t="s">
        <v>96</v>
      </c>
      <c r="B52" s="129" t="s">
        <v>15</v>
      </c>
      <c r="C52" s="130" t="s">
        <v>97</v>
      </c>
      <c r="D52" s="131">
        <v>35100</v>
      </c>
      <c r="E52" s="131">
        <v>6152.08</v>
      </c>
      <c r="F52" s="131">
        <f t="shared" si="0"/>
        <v>28947.919999999998</v>
      </c>
    </row>
    <row r="53" spans="1:6" ht="113.25" x14ac:dyDescent="0.25">
      <c r="A53" s="128" t="s">
        <v>664</v>
      </c>
      <c r="B53" s="129" t="s">
        <v>15</v>
      </c>
      <c r="C53" s="130" t="s">
        <v>98</v>
      </c>
      <c r="D53" s="131">
        <v>35100</v>
      </c>
      <c r="E53" s="131">
        <v>6152.08</v>
      </c>
      <c r="F53" s="131">
        <f t="shared" si="0"/>
        <v>28947.919999999998</v>
      </c>
    </row>
    <row r="54" spans="1:6" ht="68.25" x14ac:dyDescent="0.25">
      <c r="A54" s="128" t="s">
        <v>99</v>
      </c>
      <c r="B54" s="129" t="s">
        <v>15</v>
      </c>
      <c r="C54" s="130" t="s">
        <v>100</v>
      </c>
      <c r="D54" s="131">
        <v>6345100</v>
      </c>
      <c r="E54" s="131">
        <v>1504935.52</v>
      </c>
      <c r="F54" s="131">
        <f t="shared" si="0"/>
        <v>4840164.4800000004</v>
      </c>
    </row>
    <row r="55" spans="1:6" ht="102" x14ac:dyDescent="0.25">
      <c r="A55" s="128" t="s">
        <v>665</v>
      </c>
      <c r="B55" s="129" t="s">
        <v>15</v>
      </c>
      <c r="C55" s="130" t="s">
        <v>101</v>
      </c>
      <c r="D55" s="131">
        <v>6345100</v>
      </c>
      <c r="E55" s="131">
        <v>1504935.52</v>
      </c>
      <c r="F55" s="131">
        <f t="shared" si="0"/>
        <v>4840164.4800000004</v>
      </c>
    </row>
    <row r="56" spans="1:6" ht="68.25" x14ac:dyDescent="0.25">
      <c r="A56" s="128" t="s">
        <v>102</v>
      </c>
      <c r="B56" s="129" t="s">
        <v>15</v>
      </c>
      <c r="C56" s="130" t="s">
        <v>103</v>
      </c>
      <c r="D56" s="131">
        <v>-607700</v>
      </c>
      <c r="E56" s="131">
        <v>-134138.5</v>
      </c>
      <c r="F56" s="131" t="str">
        <f t="shared" si="0"/>
        <v>-</v>
      </c>
    </row>
    <row r="57" spans="1:6" ht="102" x14ac:dyDescent="0.25">
      <c r="A57" s="128" t="s">
        <v>666</v>
      </c>
      <c r="B57" s="129" t="s">
        <v>15</v>
      </c>
      <c r="C57" s="130" t="s">
        <v>104</v>
      </c>
      <c r="D57" s="131">
        <v>-607700</v>
      </c>
      <c r="E57" s="131">
        <v>-134138.5</v>
      </c>
      <c r="F57" s="131" t="str">
        <f t="shared" si="0"/>
        <v>-</v>
      </c>
    </row>
    <row r="58" spans="1:6" x14ac:dyDescent="0.25">
      <c r="A58" s="124" t="s">
        <v>798</v>
      </c>
      <c r="B58" s="125" t="s">
        <v>15</v>
      </c>
      <c r="C58" s="126" t="s">
        <v>799</v>
      </c>
      <c r="D58" s="127" t="s">
        <v>18</v>
      </c>
      <c r="E58" s="127">
        <v>330</v>
      </c>
      <c r="F58" s="127" t="str">
        <f t="shared" si="0"/>
        <v>-</v>
      </c>
    </row>
    <row r="59" spans="1:6" x14ac:dyDescent="0.25">
      <c r="A59" s="124" t="s">
        <v>800</v>
      </c>
      <c r="B59" s="125" t="s">
        <v>15</v>
      </c>
      <c r="C59" s="126" t="s">
        <v>801</v>
      </c>
      <c r="D59" s="127" t="s">
        <v>18</v>
      </c>
      <c r="E59" s="127">
        <v>330</v>
      </c>
      <c r="F59" s="127" t="str">
        <f t="shared" si="0"/>
        <v>-</v>
      </c>
    </row>
    <row r="60" spans="1:6" x14ac:dyDescent="0.25">
      <c r="A60" s="128" t="s">
        <v>800</v>
      </c>
      <c r="B60" s="129" t="s">
        <v>15</v>
      </c>
      <c r="C60" s="130" t="s">
        <v>802</v>
      </c>
      <c r="D60" s="131" t="s">
        <v>18</v>
      </c>
      <c r="E60" s="131">
        <v>330</v>
      </c>
      <c r="F60" s="131" t="str">
        <f t="shared" si="0"/>
        <v>-</v>
      </c>
    </row>
    <row r="61" spans="1:6" ht="45.75" x14ac:dyDescent="0.25">
      <c r="A61" s="128" t="s">
        <v>803</v>
      </c>
      <c r="B61" s="129" t="s">
        <v>15</v>
      </c>
      <c r="C61" s="130" t="s">
        <v>804</v>
      </c>
      <c r="D61" s="131" t="s">
        <v>18</v>
      </c>
      <c r="E61" s="131">
        <v>330</v>
      </c>
      <c r="F61" s="131" t="str">
        <f t="shared" si="0"/>
        <v>-</v>
      </c>
    </row>
    <row r="62" spans="1:6" x14ac:dyDescent="0.25">
      <c r="A62" s="124" t="s">
        <v>105</v>
      </c>
      <c r="B62" s="125" t="s">
        <v>15</v>
      </c>
      <c r="C62" s="126" t="s">
        <v>106</v>
      </c>
      <c r="D62" s="127">
        <v>80590000</v>
      </c>
      <c r="E62" s="127">
        <v>14779734.029999999</v>
      </c>
      <c r="F62" s="127">
        <f t="shared" si="0"/>
        <v>65810265.969999999</v>
      </c>
    </row>
    <row r="63" spans="1:6" x14ac:dyDescent="0.25">
      <c r="A63" s="124" t="s">
        <v>107</v>
      </c>
      <c r="B63" s="125" t="s">
        <v>15</v>
      </c>
      <c r="C63" s="126" t="s">
        <v>108</v>
      </c>
      <c r="D63" s="127">
        <v>16934000</v>
      </c>
      <c r="E63" s="127">
        <v>657958.89</v>
      </c>
      <c r="F63" s="127">
        <f t="shared" si="0"/>
        <v>16276041.109999999</v>
      </c>
    </row>
    <row r="64" spans="1:6" ht="45.75" x14ac:dyDescent="0.25">
      <c r="A64" s="128" t="s">
        <v>109</v>
      </c>
      <c r="B64" s="129" t="s">
        <v>15</v>
      </c>
      <c r="C64" s="130" t="s">
        <v>110</v>
      </c>
      <c r="D64" s="131">
        <v>16934000</v>
      </c>
      <c r="E64" s="131">
        <v>657958.89</v>
      </c>
      <c r="F64" s="131">
        <f t="shared" si="0"/>
        <v>16276041.109999999</v>
      </c>
    </row>
    <row r="65" spans="1:6" ht="68.25" x14ac:dyDescent="0.25">
      <c r="A65" s="128" t="s">
        <v>111</v>
      </c>
      <c r="B65" s="129" t="s">
        <v>15</v>
      </c>
      <c r="C65" s="130" t="s">
        <v>112</v>
      </c>
      <c r="D65" s="131">
        <v>16934000</v>
      </c>
      <c r="E65" s="131">
        <v>657958.89</v>
      </c>
      <c r="F65" s="131">
        <f t="shared" si="0"/>
        <v>16276041.109999999</v>
      </c>
    </row>
    <row r="66" spans="1:6" x14ac:dyDescent="0.25">
      <c r="A66" s="124" t="s">
        <v>113</v>
      </c>
      <c r="B66" s="125" t="s">
        <v>15</v>
      </c>
      <c r="C66" s="126" t="s">
        <v>114</v>
      </c>
      <c r="D66" s="127">
        <v>63656000</v>
      </c>
      <c r="E66" s="127">
        <v>14121775.140000001</v>
      </c>
      <c r="F66" s="127">
        <f t="shared" si="0"/>
        <v>49534224.859999999</v>
      </c>
    </row>
    <row r="67" spans="1:6" x14ac:dyDescent="0.25">
      <c r="A67" s="128" t="s">
        <v>115</v>
      </c>
      <c r="B67" s="129" t="s">
        <v>15</v>
      </c>
      <c r="C67" s="130" t="s">
        <v>116</v>
      </c>
      <c r="D67" s="131">
        <v>54465000</v>
      </c>
      <c r="E67" s="131">
        <v>13685944.27</v>
      </c>
      <c r="F67" s="131">
        <f t="shared" si="0"/>
        <v>40779055.730000004</v>
      </c>
    </row>
    <row r="68" spans="1:6" ht="34.5" x14ac:dyDescent="0.25">
      <c r="A68" s="128" t="s">
        <v>117</v>
      </c>
      <c r="B68" s="129" t="s">
        <v>15</v>
      </c>
      <c r="C68" s="130" t="s">
        <v>118</v>
      </c>
      <c r="D68" s="131">
        <v>54465000</v>
      </c>
      <c r="E68" s="131">
        <v>13685944.27</v>
      </c>
      <c r="F68" s="131">
        <f t="shared" si="0"/>
        <v>40779055.730000004</v>
      </c>
    </row>
    <row r="69" spans="1:6" ht="57" x14ac:dyDescent="0.25">
      <c r="A69" s="128" t="s">
        <v>119</v>
      </c>
      <c r="B69" s="129" t="s">
        <v>15</v>
      </c>
      <c r="C69" s="130" t="s">
        <v>120</v>
      </c>
      <c r="D69" s="131">
        <v>54465000</v>
      </c>
      <c r="E69" s="131">
        <v>13685944.27</v>
      </c>
      <c r="F69" s="131">
        <f t="shared" si="0"/>
        <v>40779055.730000004</v>
      </c>
    </row>
    <row r="70" spans="1:6" x14ac:dyDescent="0.25">
      <c r="A70" s="128" t="s">
        <v>121</v>
      </c>
      <c r="B70" s="129" t="s">
        <v>15</v>
      </c>
      <c r="C70" s="130" t="s">
        <v>122</v>
      </c>
      <c r="D70" s="131">
        <v>9191000</v>
      </c>
      <c r="E70" s="131">
        <v>435830.87</v>
      </c>
      <c r="F70" s="131">
        <f t="shared" si="0"/>
        <v>8755169.1300000008</v>
      </c>
    </row>
    <row r="71" spans="1:6" ht="34.5" x14ac:dyDescent="0.25">
      <c r="A71" s="128" t="s">
        <v>123</v>
      </c>
      <c r="B71" s="129" t="s">
        <v>15</v>
      </c>
      <c r="C71" s="130" t="s">
        <v>124</v>
      </c>
      <c r="D71" s="131">
        <v>9191000</v>
      </c>
      <c r="E71" s="131">
        <v>435830.87</v>
      </c>
      <c r="F71" s="131">
        <f t="shared" si="0"/>
        <v>8755169.1300000008</v>
      </c>
    </row>
    <row r="72" spans="1:6" ht="68.25" x14ac:dyDescent="0.25">
      <c r="A72" s="128" t="s">
        <v>125</v>
      </c>
      <c r="B72" s="129" t="s">
        <v>15</v>
      </c>
      <c r="C72" s="130" t="s">
        <v>126</v>
      </c>
      <c r="D72" s="131">
        <v>9191000</v>
      </c>
      <c r="E72" s="131">
        <v>435830.87</v>
      </c>
      <c r="F72" s="131">
        <f t="shared" si="0"/>
        <v>8755169.1300000008</v>
      </c>
    </row>
    <row r="73" spans="1:6" ht="43.5" x14ac:dyDescent="0.25">
      <c r="A73" s="124" t="s">
        <v>127</v>
      </c>
      <c r="B73" s="125" t="s">
        <v>15</v>
      </c>
      <c r="C73" s="126" t="s">
        <v>128</v>
      </c>
      <c r="D73" s="127">
        <v>55522452</v>
      </c>
      <c r="E73" s="127">
        <v>14407597.1</v>
      </c>
      <c r="F73" s="127">
        <f t="shared" si="0"/>
        <v>41114854.899999999</v>
      </c>
    </row>
    <row r="74" spans="1:6" ht="85.5" x14ac:dyDescent="0.25">
      <c r="A74" s="124" t="s">
        <v>129</v>
      </c>
      <c r="B74" s="125" t="s">
        <v>15</v>
      </c>
      <c r="C74" s="126" t="s">
        <v>130</v>
      </c>
      <c r="D74" s="127">
        <v>48035752</v>
      </c>
      <c r="E74" s="127">
        <v>12623814.52</v>
      </c>
      <c r="F74" s="127">
        <f t="shared" si="0"/>
        <v>35411937.480000004</v>
      </c>
    </row>
    <row r="75" spans="1:6" ht="57" x14ac:dyDescent="0.25">
      <c r="A75" s="128" t="s">
        <v>131</v>
      </c>
      <c r="B75" s="129" t="s">
        <v>15</v>
      </c>
      <c r="C75" s="130" t="s">
        <v>132</v>
      </c>
      <c r="D75" s="131">
        <v>41465500</v>
      </c>
      <c r="E75" s="131">
        <v>9728445.9199999999</v>
      </c>
      <c r="F75" s="131">
        <f t="shared" si="0"/>
        <v>31737054.079999998</v>
      </c>
    </row>
    <row r="76" spans="1:6" ht="68.25" x14ac:dyDescent="0.25">
      <c r="A76" s="128" t="s">
        <v>133</v>
      </c>
      <c r="B76" s="129" t="s">
        <v>15</v>
      </c>
      <c r="C76" s="130" t="s">
        <v>134</v>
      </c>
      <c r="D76" s="131">
        <v>41465500</v>
      </c>
      <c r="E76" s="131">
        <v>9728445.9199999999</v>
      </c>
      <c r="F76" s="131">
        <f t="shared" si="0"/>
        <v>31737054.079999998</v>
      </c>
    </row>
    <row r="77" spans="1:6" ht="79.5" x14ac:dyDescent="0.25">
      <c r="A77" s="128" t="s">
        <v>135</v>
      </c>
      <c r="B77" s="129" t="s">
        <v>15</v>
      </c>
      <c r="C77" s="130" t="s">
        <v>136</v>
      </c>
      <c r="D77" s="131">
        <v>526200</v>
      </c>
      <c r="E77" s="131">
        <v>64214.38</v>
      </c>
      <c r="F77" s="131">
        <f t="shared" si="0"/>
        <v>461985.62</v>
      </c>
    </row>
    <row r="78" spans="1:6" ht="68.25" x14ac:dyDescent="0.25">
      <c r="A78" s="128" t="s">
        <v>137</v>
      </c>
      <c r="B78" s="129" t="s">
        <v>15</v>
      </c>
      <c r="C78" s="130" t="s">
        <v>138</v>
      </c>
      <c r="D78" s="131">
        <v>526200</v>
      </c>
      <c r="E78" s="131">
        <v>64214.38</v>
      </c>
      <c r="F78" s="131">
        <f t="shared" si="0"/>
        <v>461985.62</v>
      </c>
    </row>
    <row r="79" spans="1:6" ht="34.5" x14ac:dyDescent="0.25">
      <c r="A79" s="128" t="s">
        <v>139</v>
      </c>
      <c r="B79" s="129" t="s">
        <v>15</v>
      </c>
      <c r="C79" s="130" t="s">
        <v>140</v>
      </c>
      <c r="D79" s="131">
        <v>6044052</v>
      </c>
      <c r="E79" s="131">
        <v>2831154.22</v>
      </c>
      <c r="F79" s="131">
        <f t="shared" si="0"/>
        <v>3212897.78</v>
      </c>
    </row>
    <row r="80" spans="1:6" ht="34.5" x14ac:dyDescent="0.25">
      <c r="A80" s="128" t="s">
        <v>141</v>
      </c>
      <c r="B80" s="129" t="s">
        <v>15</v>
      </c>
      <c r="C80" s="130" t="s">
        <v>142</v>
      </c>
      <c r="D80" s="131">
        <v>29352</v>
      </c>
      <c r="E80" s="131">
        <v>3780</v>
      </c>
      <c r="F80" s="131">
        <f t="shared" si="0"/>
        <v>25572</v>
      </c>
    </row>
    <row r="81" spans="1:6" ht="34.5" x14ac:dyDescent="0.25">
      <c r="A81" s="128" t="s">
        <v>141</v>
      </c>
      <c r="B81" s="129" t="s">
        <v>15</v>
      </c>
      <c r="C81" s="130" t="s">
        <v>143</v>
      </c>
      <c r="D81" s="131">
        <v>6014700</v>
      </c>
      <c r="E81" s="131">
        <v>2827374.22</v>
      </c>
      <c r="F81" s="131">
        <f t="shared" si="0"/>
        <v>3187325.78</v>
      </c>
    </row>
    <row r="82" spans="1:6" ht="75" x14ac:dyDescent="0.25">
      <c r="A82" s="124" t="s">
        <v>144</v>
      </c>
      <c r="B82" s="125" t="s">
        <v>15</v>
      </c>
      <c r="C82" s="126" t="s">
        <v>145</v>
      </c>
      <c r="D82" s="127">
        <v>7486700</v>
      </c>
      <c r="E82" s="127">
        <v>1783782.58</v>
      </c>
      <c r="F82" s="127">
        <f t="shared" si="0"/>
        <v>5702917.4199999999</v>
      </c>
    </row>
    <row r="83" spans="1:6" ht="68.25" x14ac:dyDescent="0.25">
      <c r="A83" s="128" t="s">
        <v>146</v>
      </c>
      <c r="B83" s="129" t="s">
        <v>15</v>
      </c>
      <c r="C83" s="130" t="s">
        <v>147</v>
      </c>
      <c r="D83" s="131">
        <v>7486700</v>
      </c>
      <c r="E83" s="131">
        <v>1783782.58</v>
      </c>
      <c r="F83" s="131">
        <f t="shared" si="0"/>
        <v>5702917.4199999999</v>
      </c>
    </row>
    <row r="84" spans="1:6" ht="68.25" x14ac:dyDescent="0.25">
      <c r="A84" s="128" t="s">
        <v>148</v>
      </c>
      <c r="B84" s="129" t="s">
        <v>15</v>
      </c>
      <c r="C84" s="130" t="s">
        <v>149</v>
      </c>
      <c r="D84" s="131">
        <v>7486700</v>
      </c>
      <c r="E84" s="131">
        <v>1783782.58</v>
      </c>
      <c r="F84" s="131">
        <f t="shared" si="0"/>
        <v>5702917.4199999999</v>
      </c>
    </row>
    <row r="85" spans="1:6" ht="22.5" x14ac:dyDescent="0.25">
      <c r="A85" s="124" t="s">
        <v>150</v>
      </c>
      <c r="B85" s="125" t="s">
        <v>15</v>
      </c>
      <c r="C85" s="126" t="s">
        <v>151</v>
      </c>
      <c r="D85" s="127" t="s">
        <v>18</v>
      </c>
      <c r="E85" s="127">
        <v>1205361.76</v>
      </c>
      <c r="F85" s="127" t="str">
        <f t="shared" ref="F85:F136" si="1">IF(OR(D85="-",IF(E85="-",0,E85)&gt;=IF(D85="-",0,D85)),"-",IF(D85="-",0,D85)-IF(E85="-",0,E85))</f>
        <v>-</v>
      </c>
    </row>
    <row r="86" spans="1:6" x14ac:dyDescent="0.25">
      <c r="A86" s="124" t="s">
        <v>152</v>
      </c>
      <c r="B86" s="125" t="s">
        <v>15</v>
      </c>
      <c r="C86" s="126" t="s">
        <v>153</v>
      </c>
      <c r="D86" s="127" t="s">
        <v>18</v>
      </c>
      <c r="E86" s="127">
        <v>1200</v>
      </c>
      <c r="F86" s="127" t="str">
        <f t="shared" si="1"/>
        <v>-</v>
      </c>
    </row>
    <row r="87" spans="1:6" x14ac:dyDescent="0.25">
      <c r="A87" s="128" t="s">
        <v>154</v>
      </c>
      <c r="B87" s="129" t="s">
        <v>15</v>
      </c>
      <c r="C87" s="130" t="s">
        <v>155</v>
      </c>
      <c r="D87" s="131" t="s">
        <v>18</v>
      </c>
      <c r="E87" s="131">
        <v>1200</v>
      </c>
      <c r="F87" s="131" t="str">
        <f t="shared" si="1"/>
        <v>-</v>
      </c>
    </row>
    <row r="88" spans="1:6" ht="45.75" x14ac:dyDescent="0.25">
      <c r="A88" s="128" t="s">
        <v>156</v>
      </c>
      <c r="B88" s="129" t="s">
        <v>15</v>
      </c>
      <c r="C88" s="130" t="s">
        <v>157</v>
      </c>
      <c r="D88" s="131" t="s">
        <v>18</v>
      </c>
      <c r="E88" s="131">
        <v>1200</v>
      </c>
      <c r="F88" s="131" t="str">
        <f t="shared" si="1"/>
        <v>-</v>
      </c>
    </row>
    <row r="89" spans="1:6" x14ac:dyDescent="0.25">
      <c r="A89" s="124" t="s">
        <v>901</v>
      </c>
      <c r="B89" s="125" t="s">
        <v>15</v>
      </c>
      <c r="C89" s="126" t="s">
        <v>902</v>
      </c>
      <c r="D89" s="127" t="s">
        <v>18</v>
      </c>
      <c r="E89" s="127">
        <v>1204161.76</v>
      </c>
      <c r="F89" s="127" t="str">
        <f t="shared" si="1"/>
        <v>-</v>
      </c>
    </row>
    <row r="90" spans="1:6" x14ac:dyDescent="0.25">
      <c r="A90" s="128" t="s">
        <v>903</v>
      </c>
      <c r="B90" s="129" t="s">
        <v>15</v>
      </c>
      <c r="C90" s="130" t="s">
        <v>904</v>
      </c>
      <c r="D90" s="131" t="s">
        <v>18</v>
      </c>
      <c r="E90" s="131">
        <v>1204161.76</v>
      </c>
      <c r="F90" s="131" t="str">
        <f t="shared" si="1"/>
        <v>-</v>
      </c>
    </row>
    <row r="91" spans="1:6" ht="23.25" x14ac:dyDescent="0.25">
      <c r="A91" s="128" t="s">
        <v>905</v>
      </c>
      <c r="B91" s="129" t="s">
        <v>15</v>
      </c>
      <c r="C91" s="130" t="s">
        <v>906</v>
      </c>
      <c r="D91" s="131" t="s">
        <v>18</v>
      </c>
      <c r="E91" s="131">
        <v>1204161.76</v>
      </c>
      <c r="F91" s="131" t="str">
        <f t="shared" si="1"/>
        <v>-</v>
      </c>
    </row>
    <row r="92" spans="1:6" ht="23.25" x14ac:dyDescent="0.25">
      <c r="A92" s="128" t="s">
        <v>907</v>
      </c>
      <c r="B92" s="129" t="s">
        <v>15</v>
      </c>
      <c r="C92" s="130" t="s">
        <v>908</v>
      </c>
      <c r="D92" s="131" t="s">
        <v>18</v>
      </c>
      <c r="E92" s="131">
        <v>1204161.76</v>
      </c>
      <c r="F92" s="131" t="str">
        <f t="shared" si="1"/>
        <v>-</v>
      </c>
    </row>
    <row r="93" spans="1:6" ht="22.5" x14ac:dyDescent="0.25">
      <c r="A93" s="124" t="s">
        <v>158</v>
      </c>
      <c r="B93" s="125" t="s">
        <v>15</v>
      </c>
      <c r="C93" s="126" t="s">
        <v>159</v>
      </c>
      <c r="D93" s="127">
        <v>13975700</v>
      </c>
      <c r="E93" s="127">
        <v>2984627.93</v>
      </c>
      <c r="F93" s="127">
        <f t="shared" si="1"/>
        <v>10991072.07</v>
      </c>
    </row>
    <row r="94" spans="1:6" ht="75" x14ac:dyDescent="0.25">
      <c r="A94" s="124" t="s">
        <v>160</v>
      </c>
      <c r="B94" s="125" t="s">
        <v>15</v>
      </c>
      <c r="C94" s="126" t="s">
        <v>161</v>
      </c>
      <c r="D94" s="127">
        <v>10294500</v>
      </c>
      <c r="E94" s="127">
        <v>2151760.73</v>
      </c>
      <c r="F94" s="127">
        <f t="shared" si="1"/>
        <v>8142739.2699999996</v>
      </c>
    </row>
    <row r="95" spans="1:6" ht="79.5" x14ac:dyDescent="0.25">
      <c r="A95" s="128" t="s">
        <v>162</v>
      </c>
      <c r="B95" s="129" t="s">
        <v>15</v>
      </c>
      <c r="C95" s="130" t="s">
        <v>163</v>
      </c>
      <c r="D95" s="131">
        <v>10294500</v>
      </c>
      <c r="E95" s="131">
        <v>2151760.73</v>
      </c>
      <c r="F95" s="131">
        <f t="shared" si="1"/>
        <v>8142739.2699999996</v>
      </c>
    </row>
    <row r="96" spans="1:6" ht="79.5" x14ac:dyDescent="0.25">
      <c r="A96" s="128" t="s">
        <v>164</v>
      </c>
      <c r="B96" s="129" t="s">
        <v>15</v>
      </c>
      <c r="C96" s="130" t="s">
        <v>165</v>
      </c>
      <c r="D96" s="131">
        <v>10294500</v>
      </c>
      <c r="E96" s="131">
        <v>2151760.73</v>
      </c>
      <c r="F96" s="131">
        <f t="shared" si="1"/>
        <v>8142739.2699999996</v>
      </c>
    </row>
    <row r="97" spans="1:6" ht="33" x14ac:dyDescent="0.25">
      <c r="A97" s="124" t="s">
        <v>166</v>
      </c>
      <c r="B97" s="125" t="s">
        <v>15</v>
      </c>
      <c r="C97" s="126" t="s">
        <v>167</v>
      </c>
      <c r="D97" s="127">
        <v>2560200</v>
      </c>
      <c r="E97" s="127">
        <v>502111.14</v>
      </c>
      <c r="F97" s="127">
        <f t="shared" si="1"/>
        <v>2058088.8599999999</v>
      </c>
    </row>
    <row r="98" spans="1:6" ht="34.5" x14ac:dyDescent="0.25">
      <c r="A98" s="128" t="s">
        <v>168</v>
      </c>
      <c r="B98" s="129" t="s">
        <v>15</v>
      </c>
      <c r="C98" s="130" t="s">
        <v>169</v>
      </c>
      <c r="D98" s="131">
        <v>2560200</v>
      </c>
      <c r="E98" s="131">
        <v>271441.55</v>
      </c>
      <c r="F98" s="131">
        <f t="shared" si="1"/>
        <v>2288758.4500000002</v>
      </c>
    </row>
    <row r="99" spans="1:6" ht="45.75" x14ac:dyDescent="0.25">
      <c r="A99" s="128" t="s">
        <v>170</v>
      </c>
      <c r="B99" s="129" t="s">
        <v>15</v>
      </c>
      <c r="C99" s="130" t="s">
        <v>171</v>
      </c>
      <c r="D99" s="131">
        <v>2560200</v>
      </c>
      <c r="E99" s="131">
        <v>271441.55</v>
      </c>
      <c r="F99" s="131">
        <f t="shared" si="1"/>
        <v>2288758.4500000002</v>
      </c>
    </row>
    <row r="100" spans="1:6" ht="45.75" x14ac:dyDescent="0.25">
      <c r="A100" s="128" t="s">
        <v>909</v>
      </c>
      <c r="B100" s="129" t="s">
        <v>15</v>
      </c>
      <c r="C100" s="130" t="s">
        <v>910</v>
      </c>
      <c r="D100" s="131" t="s">
        <v>18</v>
      </c>
      <c r="E100" s="131">
        <v>230669.59</v>
      </c>
      <c r="F100" s="131" t="str">
        <f t="shared" si="1"/>
        <v>-</v>
      </c>
    </row>
    <row r="101" spans="1:6" ht="57" x14ac:dyDescent="0.25">
      <c r="A101" s="128" t="s">
        <v>911</v>
      </c>
      <c r="B101" s="129" t="s">
        <v>15</v>
      </c>
      <c r="C101" s="130" t="s">
        <v>912</v>
      </c>
      <c r="D101" s="131" t="s">
        <v>18</v>
      </c>
      <c r="E101" s="131">
        <v>230669.59</v>
      </c>
      <c r="F101" s="131" t="str">
        <f t="shared" si="1"/>
        <v>-</v>
      </c>
    </row>
    <row r="102" spans="1:6" ht="57" x14ac:dyDescent="0.25">
      <c r="A102" s="128" t="s">
        <v>172</v>
      </c>
      <c r="B102" s="129" t="s">
        <v>15</v>
      </c>
      <c r="C102" s="130" t="s">
        <v>173</v>
      </c>
      <c r="D102" s="131">
        <v>1121000</v>
      </c>
      <c r="E102" s="131">
        <v>330756.06</v>
      </c>
      <c r="F102" s="131">
        <f t="shared" si="1"/>
        <v>790243.94</v>
      </c>
    </row>
    <row r="103" spans="1:6" ht="57" x14ac:dyDescent="0.25">
      <c r="A103" s="128" t="s">
        <v>174</v>
      </c>
      <c r="B103" s="129" t="s">
        <v>15</v>
      </c>
      <c r="C103" s="130" t="s">
        <v>175</v>
      </c>
      <c r="D103" s="131">
        <v>1121000</v>
      </c>
      <c r="E103" s="131">
        <v>330756.06</v>
      </c>
      <c r="F103" s="131">
        <f t="shared" si="1"/>
        <v>790243.94</v>
      </c>
    </row>
    <row r="104" spans="1:6" ht="79.5" x14ac:dyDescent="0.25">
      <c r="A104" s="128" t="s">
        <v>176</v>
      </c>
      <c r="B104" s="129" t="s">
        <v>15</v>
      </c>
      <c r="C104" s="130" t="s">
        <v>177</v>
      </c>
      <c r="D104" s="131">
        <v>1121000</v>
      </c>
      <c r="E104" s="131">
        <v>330756.06</v>
      </c>
      <c r="F104" s="131">
        <f t="shared" si="1"/>
        <v>790243.94</v>
      </c>
    </row>
    <row r="105" spans="1:6" ht="22.5" x14ac:dyDescent="0.25">
      <c r="A105" s="124" t="s">
        <v>178</v>
      </c>
      <c r="B105" s="125" t="s">
        <v>15</v>
      </c>
      <c r="C105" s="126" t="s">
        <v>179</v>
      </c>
      <c r="D105" s="127">
        <v>650000</v>
      </c>
      <c r="E105" s="127">
        <v>306381.43</v>
      </c>
      <c r="F105" s="127">
        <f t="shared" si="1"/>
        <v>343618.57</v>
      </c>
    </row>
    <row r="106" spans="1:6" ht="33" x14ac:dyDescent="0.25">
      <c r="A106" s="124" t="s">
        <v>180</v>
      </c>
      <c r="B106" s="125" t="s">
        <v>15</v>
      </c>
      <c r="C106" s="126" t="s">
        <v>181</v>
      </c>
      <c r="D106" s="127">
        <v>650000</v>
      </c>
      <c r="E106" s="127">
        <v>192416.43</v>
      </c>
      <c r="F106" s="127">
        <f t="shared" si="1"/>
        <v>457583.57</v>
      </c>
    </row>
    <row r="107" spans="1:6" ht="45.75" x14ac:dyDescent="0.25">
      <c r="A107" s="128" t="s">
        <v>182</v>
      </c>
      <c r="B107" s="129" t="s">
        <v>15</v>
      </c>
      <c r="C107" s="130" t="s">
        <v>183</v>
      </c>
      <c r="D107" s="131">
        <v>650000</v>
      </c>
      <c r="E107" s="131">
        <v>192416.43</v>
      </c>
      <c r="F107" s="131">
        <f t="shared" si="1"/>
        <v>457583.57</v>
      </c>
    </row>
    <row r="108" spans="1:6" ht="22.5" x14ac:dyDescent="0.25">
      <c r="A108" s="124" t="s">
        <v>913</v>
      </c>
      <c r="B108" s="125" t="s">
        <v>15</v>
      </c>
      <c r="C108" s="126" t="s">
        <v>914</v>
      </c>
      <c r="D108" s="127" t="s">
        <v>18</v>
      </c>
      <c r="E108" s="127">
        <v>113965</v>
      </c>
      <c r="F108" s="127" t="str">
        <f t="shared" si="1"/>
        <v>-</v>
      </c>
    </row>
    <row r="109" spans="1:6" ht="79.5" x14ac:dyDescent="0.25">
      <c r="A109" s="128" t="s">
        <v>915</v>
      </c>
      <c r="B109" s="129" t="s">
        <v>15</v>
      </c>
      <c r="C109" s="130" t="s">
        <v>916</v>
      </c>
      <c r="D109" s="131" t="s">
        <v>18</v>
      </c>
      <c r="E109" s="131">
        <v>113965</v>
      </c>
      <c r="F109" s="131" t="str">
        <f t="shared" si="1"/>
        <v>-</v>
      </c>
    </row>
    <row r="110" spans="1:6" ht="57" x14ac:dyDescent="0.25">
      <c r="A110" s="128" t="s">
        <v>917</v>
      </c>
      <c r="B110" s="129" t="s">
        <v>15</v>
      </c>
      <c r="C110" s="130" t="s">
        <v>918</v>
      </c>
      <c r="D110" s="131" t="s">
        <v>18</v>
      </c>
      <c r="E110" s="131">
        <v>113965</v>
      </c>
      <c r="F110" s="131" t="str">
        <f t="shared" si="1"/>
        <v>-</v>
      </c>
    </row>
    <row r="111" spans="1:6" x14ac:dyDescent="0.25">
      <c r="A111" s="124" t="s">
        <v>919</v>
      </c>
      <c r="B111" s="125" t="s">
        <v>15</v>
      </c>
      <c r="C111" s="126" t="s">
        <v>920</v>
      </c>
      <c r="D111" s="127">
        <v>10000</v>
      </c>
      <c r="E111" s="127">
        <v>4630.25</v>
      </c>
      <c r="F111" s="127">
        <f t="shared" si="1"/>
        <v>5369.75</v>
      </c>
    </row>
    <row r="112" spans="1:6" x14ac:dyDescent="0.25">
      <c r="A112" s="124" t="s">
        <v>921</v>
      </c>
      <c r="B112" s="125" t="s">
        <v>15</v>
      </c>
      <c r="C112" s="126" t="s">
        <v>922</v>
      </c>
      <c r="D112" s="127" t="s">
        <v>18</v>
      </c>
      <c r="E112" s="127">
        <v>4630.25</v>
      </c>
      <c r="F112" s="127" t="str">
        <f t="shared" si="1"/>
        <v>-</v>
      </c>
    </row>
    <row r="113" spans="1:6" ht="23.25" x14ac:dyDescent="0.25">
      <c r="A113" s="128" t="s">
        <v>923</v>
      </c>
      <c r="B113" s="129" t="s">
        <v>15</v>
      </c>
      <c r="C113" s="130" t="s">
        <v>924</v>
      </c>
      <c r="D113" s="131" t="s">
        <v>18</v>
      </c>
      <c r="E113" s="131">
        <v>4630.25</v>
      </c>
      <c r="F113" s="131" t="str">
        <f t="shared" si="1"/>
        <v>-</v>
      </c>
    </row>
    <row r="114" spans="1:6" x14ac:dyDescent="0.25">
      <c r="A114" s="124" t="s">
        <v>925</v>
      </c>
      <c r="B114" s="125" t="s">
        <v>15</v>
      </c>
      <c r="C114" s="126" t="s">
        <v>926</v>
      </c>
      <c r="D114" s="127">
        <v>10000</v>
      </c>
      <c r="E114" s="127" t="s">
        <v>18</v>
      </c>
      <c r="F114" s="127">
        <f t="shared" si="1"/>
        <v>10000</v>
      </c>
    </row>
    <row r="115" spans="1:6" ht="23.25" x14ac:dyDescent="0.25">
      <c r="A115" s="128" t="s">
        <v>927</v>
      </c>
      <c r="B115" s="129" t="s">
        <v>15</v>
      </c>
      <c r="C115" s="130" t="s">
        <v>928</v>
      </c>
      <c r="D115" s="131">
        <v>10000</v>
      </c>
      <c r="E115" s="131" t="s">
        <v>18</v>
      </c>
      <c r="F115" s="131">
        <f t="shared" si="1"/>
        <v>10000</v>
      </c>
    </row>
    <row r="116" spans="1:6" x14ac:dyDescent="0.25">
      <c r="A116" s="124" t="s">
        <v>184</v>
      </c>
      <c r="B116" s="125" t="s">
        <v>15</v>
      </c>
      <c r="C116" s="126" t="s">
        <v>185</v>
      </c>
      <c r="D116" s="127">
        <v>43372700</v>
      </c>
      <c r="E116" s="127">
        <v>37303722.019999996</v>
      </c>
      <c r="F116" s="127">
        <f t="shared" si="1"/>
        <v>6068977.9800000042</v>
      </c>
    </row>
    <row r="117" spans="1:6" ht="33" x14ac:dyDescent="0.25">
      <c r="A117" s="124" t="s">
        <v>186</v>
      </c>
      <c r="B117" s="125" t="s">
        <v>15</v>
      </c>
      <c r="C117" s="126" t="s">
        <v>187</v>
      </c>
      <c r="D117" s="127">
        <v>43372700</v>
      </c>
      <c r="E117" s="127">
        <v>37385705.100000001</v>
      </c>
      <c r="F117" s="127">
        <f t="shared" si="1"/>
        <v>5986994.8999999985</v>
      </c>
    </row>
    <row r="118" spans="1:6" ht="22.5" x14ac:dyDescent="0.25">
      <c r="A118" s="124" t="s">
        <v>188</v>
      </c>
      <c r="B118" s="125" t="s">
        <v>15</v>
      </c>
      <c r="C118" s="126" t="s">
        <v>189</v>
      </c>
      <c r="D118" s="127">
        <v>43372700</v>
      </c>
      <c r="E118" s="127">
        <v>10856410</v>
      </c>
      <c r="F118" s="127">
        <f t="shared" si="1"/>
        <v>32516290</v>
      </c>
    </row>
    <row r="119" spans="1:6" ht="45.75" x14ac:dyDescent="0.25">
      <c r="A119" s="128" t="s">
        <v>190</v>
      </c>
      <c r="B119" s="129" t="s">
        <v>15</v>
      </c>
      <c r="C119" s="130" t="s">
        <v>191</v>
      </c>
      <c r="D119" s="131">
        <v>43372700</v>
      </c>
      <c r="E119" s="131">
        <v>10856410</v>
      </c>
      <c r="F119" s="131">
        <f t="shared" si="1"/>
        <v>32516290</v>
      </c>
    </row>
    <row r="120" spans="1:6" ht="34.5" x14ac:dyDescent="0.25">
      <c r="A120" s="128" t="s">
        <v>192</v>
      </c>
      <c r="B120" s="129" t="s">
        <v>15</v>
      </c>
      <c r="C120" s="130" t="s">
        <v>193</v>
      </c>
      <c r="D120" s="131">
        <v>43372700</v>
      </c>
      <c r="E120" s="131">
        <v>10856410</v>
      </c>
      <c r="F120" s="131">
        <f t="shared" si="1"/>
        <v>32516290</v>
      </c>
    </row>
    <row r="121" spans="1:6" ht="33" x14ac:dyDescent="0.25">
      <c r="A121" s="124" t="s">
        <v>194</v>
      </c>
      <c r="B121" s="125" t="s">
        <v>15</v>
      </c>
      <c r="C121" s="126" t="s">
        <v>195</v>
      </c>
      <c r="D121" s="127" t="s">
        <v>18</v>
      </c>
      <c r="E121" s="127">
        <v>22080178.960000001</v>
      </c>
      <c r="F121" s="127" t="str">
        <f t="shared" si="1"/>
        <v>-</v>
      </c>
    </row>
    <row r="122" spans="1:6" ht="23.25" x14ac:dyDescent="0.25">
      <c r="A122" s="128" t="s">
        <v>196</v>
      </c>
      <c r="B122" s="129" t="s">
        <v>15</v>
      </c>
      <c r="C122" s="130" t="s">
        <v>197</v>
      </c>
      <c r="D122" s="131" t="s">
        <v>18</v>
      </c>
      <c r="E122" s="131">
        <v>13347079.960000001</v>
      </c>
      <c r="F122" s="131" t="str">
        <f t="shared" si="1"/>
        <v>-</v>
      </c>
    </row>
    <row r="123" spans="1:6" ht="34.5" x14ac:dyDescent="0.25">
      <c r="A123" s="128" t="s">
        <v>198</v>
      </c>
      <c r="B123" s="129" t="s">
        <v>15</v>
      </c>
      <c r="C123" s="130" t="s">
        <v>199</v>
      </c>
      <c r="D123" s="131" t="s">
        <v>18</v>
      </c>
      <c r="E123" s="131">
        <v>13347079.960000001</v>
      </c>
      <c r="F123" s="131" t="str">
        <f t="shared" si="1"/>
        <v>-</v>
      </c>
    </row>
    <row r="124" spans="1:6" x14ac:dyDescent="0.25">
      <c r="A124" s="128" t="s">
        <v>200</v>
      </c>
      <c r="B124" s="129" t="s">
        <v>15</v>
      </c>
      <c r="C124" s="130" t="s">
        <v>201</v>
      </c>
      <c r="D124" s="131" t="s">
        <v>18</v>
      </c>
      <c r="E124" s="131">
        <v>8733099</v>
      </c>
      <c r="F124" s="131" t="str">
        <f t="shared" si="1"/>
        <v>-</v>
      </c>
    </row>
    <row r="125" spans="1:6" x14ac:dyDescent="0.25">
      <c r="A125" s="128" t="s">
        <v>202</v>
      </c>
      <c r="B125" s="129" t="s">
        <v>15</v>
      </c>
      <c r="C125" s="130" t="s">
        <v>203</v>
      </c>
      <c r="D125" s="131" t="s">
        <v>18</v>
      </c>
      <c r="E125" s="131">
        <v>8733099</v>
      </c>
      <c r="F125" s="131" t="str">
        <f t="shared" si="1"/>
        <v>-</v>
      </c>
    </row>
    <row r="126" spans="1:6" x14ac:dyDescent="0.25">
      <c r="A126" s="124" t="s">
        <v>204</v>
      </c>
      <c r="B126" s="125" t="s">
        <v>15</v>
      </c>
      <c r="C126" s="126" t="s">
        <v>205</v>
      </c>
      <c r="D126" s="127" t="s">
        <v>18</v>
      </c>
      <c r="E126" s="127">
        <v>4449116.1399999997</v>
      </c>
      <c r="F126" s="127" t="str">
        <f t="shared" si="1"/>
        <v>-</v>
      </c>
    </row>
    <row r="127" spans="1:6" ht="23.25" x14ac:dyDescent="0.25">
      <c r="A127" s="128" t="s">
        <v>206</v>
      </c>
      <c r="B127" s="129" t="s">
        <v>15</v>
      </c>
      <c r="C127" s="130" t="s">
        <v>207</v>
      </c>
      <c r="D127" s="131" t="s">
        <v>18</v>
      </c>
      <c r="E127" s="131">
        <v>4449116.1399999997</v>
      </c>
      <c r="F127" s="131" t="str">
        <f t="shared" si="1"/>
        <v>-</v>
      </c>
    </row>
    <row r="128" spans="1:6" ht="23.25" x14ac:dyDescent="0.25">
      <c r="A128" s="128" t="s">
        <v>208</v>
      </c>
      <c r="B128" s="129" t="s">
        <v>15</v>
      </c>
      <c r="C128" s="130" t="s">
        <v>209</v>
      </c>
      <c r="D128" s="131" t="s">
        <v>18</v>
      </c>
      <c r="E128" s="131">
        <v>4449116.1399999997</v>
      </c>
      <c r="F128" s="131" t="str">
        <f t="shared" si="1"/>
        <v>-</v>
      </c>
    </row>
    <row r="129" spans="1:6" ht="64.5" x14ac:dyDescent="0.25">
      <c r="A129" s="124" t="s">
        <v>830</v>
      </c>
      <c r="B129" s="125" t="s">
        <v>15</v>
      </c>
      <c r="C129" s="126" t="s">
        <v>829</v>
      </c>
      <c r="D129" s="127" t="s">
        <v>18</v>
      </c>
      <c r="E129" s="127">
        <v>2300</v>
      </c>
      <c r="F129" s="127" t="str">
        <f t="shared" si="1"/>
        <v>-</v>
      </c>
    </row>
    <row r="130" spans="1:6" ht="15" customHeight="1" x14ac:dyDescent="0.25">
      <c r="A130" s="124" t="s">
        <v>828</v>
      </c>
      <c r="B130" s="125" t="s">
        <v>15</v>
      </c>
      <c r="C130" s="126" t="s">
        <v>827</v>
      </c>
      <c r="D130" s="127" t="s">
        <v>18</v>
      </c>
      <c r="E130" s="127">
        <v>2300</v>
      </c>
      <c r="F130" s="127" t="str">
        <f t="shared" si="1"/>
        <v>-</v>
      </c>
    </row>
    <row r="131" spans="1:6" ht="79.5" x14ac:dyDescent="0.25">
      <c r="A131" s="128" t="s">
        <v>826</v>
      </c>
      <c r="B131" s="129" t="s">
        <v>15</v>
      </c>
      <c r="C131" s="130" t="s">
        <v>825</v>
      </c>
      <c r="D131" s="131" t="s">
        <v>18</v>
      </c>
      <c r="E131" s="131">
        <v>2300</v>
      </c>
      <c r="F131" s="131" t="str">
        <f t="shared" si="1"/>
        <v>-</v>
      </c>
    </row>
    <row r="132" spans="1:6" ht="57" x14ac:dyDescent="0.25">
      <c r="A132" s="128" t="s">
        <v>929</v>
      </c>
      <c r="B132" s="129" t="s">
        <v>15</v>
      </c>
      <c r="C132" s="130" t="s">
        <v>824</v>
      </c>
      <c r="D132" s="131" t="s">
        <v>18</v>
      </c>
      <c r="E132" s="131">
        <v>2300</v>
      </c>
      <c r="F132" s="131" t="str">
        <f t="shared" si="1"/>
        <v>-</v>
      </c>
    </row>
    <row r="133" spans="1:6" ht="34.5" x14ac:dyDescent="0.25">
      <c r="A133" s="128" t="s">
        <v>823</v>
      </c>
      <c r="B133" s="129" t="s">
        <v>15</v>
      </c>
      <c r="C133" s="130" t="s">
        <v>822</v>
      </c>
      <c r="D133" s="131" t="s">
        <v>18</v>
      </c>
      <c r="E133" s="131">
        <v>2300</v>
      </c>
      <c r="F133" s="131" t="str">
        <f t="shared" si="1"/>
        <v>-</v>
      </c>
    </row>
    <row r="134" spans="1:6" ht="43.5" x14ac:dyDescent="0.25">
      <c r="A134" s="124" t="s">
        <v>210</v>
      </c>
      <c r="B134" s="125" t="s">
        <v>15</v>
      </c>
      <c r="C134" s="126" t="s">
        <v>211</v>
      </c>
      <c r="D134" s="127" t="s">
        <v>18</v>
      </c>
      <c r="E134" s="127">
        <v>-84283.08</v>
      </c>
      <c r="F134" s="127" t="str">
        <f t="shared" si="1"/>
        <v>-</v>
      </c>
    </row>
    <row r="135" spans="1:6" ht="45.75" x14ac:dyDescent="0.25">
      <c r="A135" s="128" t="s">
        <v>212</v>
      </c>
      <c r="B135" s="129" t="s">
        <v>15</v>
      </c>
      <c r="C135" s="130" t="s">
        <v>213</v>
      </c>
      <c r="D135" s="131" t="s">
        <v>18</v>
      </c>
      <c r="E135" s="131">
        <v>-84283.08</v>
      </c>
      <c r="F135" s="131" t="str">
        <f t="shared" si="1"/>
        <v>-</v>
      </c>
    </row>
    <row r="136" spans="1:6" ht="45.75" x14ac:dyDescent="0.25">
      <c r="A136" s="128" t="s">
        <v>214</v>
      </c>
      <c r="B136" s="129" t="s">
        <v>15</v>
      </c>
      <c r="C136" s="130" t="s">
        <v>215</v>
      </c>
      <c r="D136" s="131" t="s">
        <v>18</v>
      </c>
      <c r="E136" s="131">
        <v>-84283.08</v>
      </c>
      <c r="F136" s="131" t="str">
        <f t="shared" si="1"/>
        <v>-</v>
      </c>
    </row>
  </sheetData>
  <autoFilter ref="A20:F129"/>
  <mergeCells count="10">
    <mergeCell ref="A7:E7"/>
    <mergeCell ref="B12:D12"/>
    <mergeCell ref="B13:D13"/>
    <mergeCell ref="A16:F16"/>
    <mergeCell ref="A17:A19"/>
    <mergeCell ref="B17:B19"/>
    <mergeCell ref="C17:C19"/>
    <mergeCell ref="D17:D19"/>
    <mergeCell ref="E17:E19"/>
    <mergeCell ref="F17:F19"/>
  </mergeCells>
  <pageMargins left="0.88" right="0.22" top="0.39370078740157483" bottom="0.39370078740157483" header="0.51181102362204722" footer="0.51181102362204722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0"/>
  <sheetViews>
    <sheetView zoomScaleNormal="100" zoomScaleSheetLayoutView="100" workbookViewId="0">
      <selection activeCell="H7" sqref="H7"/>
    </sheetView>
  </sheetViews>
  <sheetFormatPr defaultRowHeight="15" x14ac:dyDescent="0.25"/>
  <cols>
    <col min="1" max="1" width="39.42578125" style="58" customWidth="1"/>
    <col min="2" max="2" width="5.42578125" style="58" customWidth="1"/>
    <col min="3" max="3" width="22.28515625" style="58" customWidth="1"/>
    <col min="4" max="4" width="16.42578125" style="58" customWidth="1"/>
    <col min="5" max="5" width="17.28515625" style="58" customWidth="1"/>
    <col min="6" max="6" width="16.28515625" style="58" customWidth="1"/>
    <col min="7" max="7" width="1" style="58" customWidth="1"/>
    <col min="8" max="16384" width="9.140625" style="58"/>
  </cols>
  <sheetData>
    <row r="1" spans="1:7" ht="14.1" customHeight="1" x14ac:dyDescent="0.25">
      <c r="A1" s="234" t="s">
        <v>667</v>
      </c>
      <c r="B1" s="235"/>
      <c r="C1" s="235"/>
      <c r="D1" s="235"/>
      <c r="E1" s="235"/>
      <c r="F1" s="96" t="s">
        <v>668</v>
      </c>
      <c r="G1" s="95"/>
    </row>
    <row r="2" spans="1:7" ht="14.1" customHeight="1" x14ac:dyDescent="0.25">
      <c r="A2" s="64"/>
      <c r="B2" s="64"/>
      <c r="C2" s="64"/>
      <c r="D2" s="64"/>
      <c r="E2" s="64"/>
      <c r="F2" s="64"/>
      <c r="G2" s="95"/>
    </row>
    <row r="3" spans="1:7" ht="12" customHeight="1" x14ac:dyDescent="0.25">
      <c r="A3" s="230" t="s">
        <v>5</v>
      </c>
      <c r="B3" s="230" t="s">
        <v>6</v>
      </c>
      <c r="C3" s="230" t="s">
        <v>19</v>
      </c>
      <c r="D3" s="232" t="s">
        <v>8</v>
      </c>
      <c r="E3" s="232" t="s">
        <v>9</v>
      </c>
      <c r="F3" s="230" t="s">
        <v>10</v>
      </c>
      <c r="G3" s="94"/>
    </row>
    <row r="4" spans="1:7" ht="12" customHeight="1" x14ac:dyDescent="0.25">
      <c r="A4" s="231"/>
      <c r="B4" s="231"/>
      <c r="C4" s="231"/>
      <c r="D4" s="233"/>
      <c r="E4" s="233"/>
      <c r="F4" s="231"/>
      <c r="G4" s="94"/>
    </row>
    <row r="5" spans="1:7" ht="11.1" customHeight="1" x14ac:dyDescent="0.25">
      <c r="A5" s="231"/>
      <c r="B5" s="231"/>
      <c r="C5" s="231"/>
      <c r="D5" s="233"/>
      <c r="E5" s="233"/>
      <c r="F5" s="231"/>
      <c r="G5" s="94"/>
    </row>
    <row r="6" spans="1:7" ht="12" customHeight="1" thickBot="1" x14ac:dyDescent="0.3">
      <c r="A6" s="63">
        <v>1</v>
      </c>
      <c r="B6" s="62">
        <v>2</v>
      </c>
      <c r="C6" s="93">
        <v>3</v>
      </c>
      <c r="D6" s="92" t="s">
        <v>11</v>
      </c>
      <c r="E6" s="92" t="s">
        <v>12</v>
      </c>
      <c r="F6" s="92" t="s">
        <v>13</v>
      </c>
      <c r="G6" s="91"/>
    </row>
    <row r="7" spans="1:7" s="60" customFormat="1" ht="16.5" customHeight="1" x14ac:dyDescent="0.2">
      <c r="A7" s="116" t="s">
        <v>20</v>
      </c>
      <c r="B7" s="132">
        <v>200</v>
      </c>
      <c r="C7" s="118" t="s">
        <v>16</v>
      </c>
      <c r="D7" s="119">
        <v>777407855.38</v>
      </c>
      <c r="E7" s="119">
        <v>137302706.53</v>
      </c>
      <c r="F7" s="133">
        <v>640105148.85000002</v>
      </c>
      <c r="G7" s="90"/>
    </row>
    <row r="8" spans="1:7" ht="12" customHeight="1" x14ac:dyDescent="0.25">
      <c r="A8" s="120" t="s">
        <v>17</v>
      </c>
      <c r="B8" s="134"/>
      <c r="C8" s="122"/>
      <c r="D8" s="135"/>
      <c r="E8" s="135"/>
      <c r="F8" s="136"/>
      <c r="G8" s="89"/>
    </row>
    <row r="9" spans="1:7" x14ac:dyDescent="0.25">
      <c r="A9" s="137" t="s">
        <v>216</v>
      </c>
      <c r="B9" s="138" t="s">
        <v>21</v>
      </c>
      <c r="C9" s="139" t="s">
        <v>217</v>
      </c>
      <c r="D9" s="140">
        <v>64842960</v>
      </c>
      <c r="E9" s="140">
        <v>9747760.1600000001</v>
      </c>
      <c r="F9" s="141">
        <v>55095199.840000004</v>
      </c>
      <c r="G9" s="88"/>
    </row>
    <row r="10" spans="1:7" ht="43.5" x14ac:dyDescent="0.25">
      <c r="A10" s="137" t="s">
        <v>218</v>
      </c>
      <c r="B10" s="138" t="s">
        <v>21</v>
      </c>
      <c r="C10" s="139" t="s">
        <v>219</v>
      </c>
      <c r="D10" s="140">
        <v>3472000</v>
      </c>
      <c r="E10" s="140">
        <v>597666.14</v>
      </c>
      <c r="F10" s="141">
        <v>2874333.86</v>
      </c>
      <c r="G10" s="88"/>
    </row>
    <row r="11" spans="1:7" ht="23.25" x14ac:dyDescent="0.25">
      <c r="A11" s="142" t="s">
        <v>220</v>
      </c>
      <c r="B11" s="143" t="s">
        <v>21</v>
      </c>
      <c r="C11" s="144" t="s">
        <v>221</v>
      </c>
      <c r="D11" s="145">
        <v>3472000</v>
      </c>
      <c r="E11" s="145">
        <v>597666.14</v>
      </c>
      <c r="F11" s="146">
        <v>2874333.86</v>
      </c>
      <c r="G11" s="88"/>
    </row>
    <row r="12" spans="1:7" ht="23.25" x14ac:dyDescent="0.25">
      <c r="A12" s="142" t="s">
        <v>222</v>
      </c>
      <c r="B12" s="143" t="s">
        <v>21</v>
      </c>
      <c r="C12" s="144" t="s">
        <v>223</v>
      </c>
      <c r="D12" s="145">
        <v>3472000</v>
      </c>
      <c r="E12" s="145">
        <v>597666.14</v>
      </c>
      <c r="F12" s="146">
        <v>2874333.86</v>
      </c>
      <c r="G12" s="88"/>
    </row>
    <row r="13" spans="1:7" x14ac:dyDescent="0.25">
      <c r="A13" s="142" t="s">
        <v>224</v>
      </c>
      <c r="B13" s="143" t="s">
        <v>21</v>
      </c>
      <c r="C13" s="144" t="s">
        <v>225</v>
      </c>
      <c r="D13" s="145">
        <v>3472000</v>
      </c>
      <c r="E13" s="145">
        <v>597666.14</v>
      </c>
      <c r="F13" s="146">
        <v>2874333.86</v>
      </c>
      <c r="G13" s="88"/>
    </row>
    <row r="14" spans="1:7" ht="23.25" x14ac:dyDescent="0.25">
      <c r="A14" s="142" t="s">
        <v>226</v>
      </c>
      <c r="B14" s="143" t="s">
        <v>21</v>
      </c>
      <c r="C14" s="144" t="s">
        <v>227</v>
      </c>
      <c r="D14" s="145">
        <v>972000</v>
      </c>
      <c r="E14" s="145">
        <v>197666.14</v>
      </c>
      <c r="F14" s="146">
        <v>774333.86</v>
      </c>
      <c r="G14" s="88"/>
    </row>
    <row r="15" spans="1:7" ht="23.25" x14ac:dyDescent="0.25">
      <c r="A15" s="142" t="s">
        <v>229</v>
      </c>
      <c r="B15" s="143" t="s">
        <v>21</v>
      </c>
      <c r="C15" s="144" t="s">
        <v>230</v>
      </c>
      <c r="D15" s="145">
        <v>971500</v>
      </c>
      <c r="E15" s="145">
        <v>197666.14</v>
      </c>
      <c r="F15" s="146">
        <v>773833.86</v>
      </c>
      <c r="G15" s="88"/>
    </row>
    <row r="16" spans="1:7" x14ac:dyDescent="0.25">
      <c r="A16" s="142" t="s">
        <v>231</v>
      </c>
      <c r="B16" s="143" t="s">
        <v>21</v>
      </c>
      <c r="C16" s="144" t="s">
        <v>232</v>
      </c>
      <c r="D16" s="145">
        <v>971500</v>
      </c>
      <c r="E16" s="145">
        <v>197666.14</v>
      </c>
      <c r="F16" s="146">
        <v>773833.86</v>
      </c>
      <c r="G16" s="88"/>
    </row>
    <row r="17" spans="1:7" x14ac:dyDescent="0.25">
      <c r="A17" s="142" t="s">
        <v>233</v>
      </c>
      <c r="B17" s="143" t="s">
        <v>21</v>
      </c>
      <c r="C17" s="144" t="s">
        <v>234</v>
      </c>
      <c r="D17" s="145">
        <v>500</v>
      </c>
      <c r="E17" s="145" t="s">
        <v>18</v>
      </c>
      <c r="F17" s="146">
        <v>500</v>
      </c>
      <c r="G17" s="88"/>
    </row>
    <row r="18" spans="1:7" x14ac:dyDescent="0.25">
      <c r="A18" s="142" t="s">
        <v>235</v>
      </c>
      <c r="B18" s="143" t="s">
        <v>21</v>
      </c>
      <c r="C18" s="144" t="s">
        <v>236</v>
      </c>
      <c r="D18" s="145">
        <v>500</v>
      </c>
      <c r="E18" s="145" t="s">
        <v>18</v>
      </c>
      <c r="F18" s="146">
        <v>500</v>
      </c>
      <c r="G18" s="88"/>
    </row>
    <row r="19" spans="1:7" ht="34.5" x14ac:dyDescent="0.25">
      <c r="A19" s="142" t="s">
        <v>930</v>
      </c>
      <c r="B19" s="143" t="s">
        <v>21</v>
      </c>
      <c r="C19" s="144" t="s">
        <v>931</v>
      </c>
      <c r="D19" s="145">
        <v>2500000</v>
      </c>
      <c r="E19" s="145">
        <v>400000</v>
      </c>
      <c r="F19" s="146">
        <v>2100000</v>
      </c>
      <c r="G19" s="88"/>
    </row>
    <row r="20" spans="1:7" x14ac:dyDescent="0.25">
      <c r="A20" s="142" t="s">
        <v>244</v>
      </c>
      <c r="B20" s="143" t="s">
        <v>21</v>
      </c>
      <c r="C20" s="144" t="s">
        <v>932</v>
      </c>
      <c r="D20" s="145">
        <v>2500000</v>
      </c>
      <c r="E20" s="145">
        <v>400000</v>
      </c>
      <c r="F20" s="146">
        <v>2100000</v>
      </c>
      <c r="G20" s="88"/>
    </row>
    <row r="21" spans="1:7" x14ac:dyDescent="0.25">
      <c r="A21" s="142" t="s">
        <v>204</v>
      </c>
      <c r="B21" s="143" t="s">
        <v>21</v>
      </c>
      <c r="C21" s="144" t="s">
        <v>933</v>
      </c>
      <c r="D21" s="145">
        <v>2500000</v>
      </c>
      <c r="E21" s="145">
        <v>400000</v>
      </c>
      <c r="F21" s="146">
        <v>2100000</v>
      </c>
      <c r="G21" s="88"/>
    </row>
    <row r="22" spans="1:7" ht="33" x14ac:dyDescent="0.25">
      <c r="A22" s="137" t="s">
        <v>237</v>
      </c>
      <c r="B22" s="138" t="s">
        <v>21</v>
      </c>
      <c r="C22" s="139" t="s">
        <v>238</v>
      </c>
      <c r="D22" s="140">
        <v>200000</v>
      </c>
      <c r="E22" s="140">
        <v>200000</v>
      </c>
      <c r="F22" s="141" t="s">
        <v>18</v>
      </c>
      <c r="G22" s="88"/>
    </row>
    <row r="23" spans="1:7" ht="23.25" x14ac:dyDescent="0.25">
      <c r="A23" s="142" t="s">
        <v>220</v>
      </c>
      <c r="B23" s="143" t="s">
        <v>21</v>
      </c>
      <c r="C23" s="144" t="s">
        <v>239</v>
      </c>
      <c r="D23" s="145">
        <v>200000</v>
      </c>
      <c r="E23" s="145">
        <v>200000</v>
      </c>
      <c r="F23" s="146" t="s">
        <v>18</v>
      </c>
      <c r="G23" s="88"/>
    </row>
    <row r="24" spans="1:7" ht="23.25" x14ac:dyDescent="0.25">
      <c r="A24" s="142" t="s">
        <v>222</v>
      </c>
      <c r="B24" s="143" t="s">
        <v>21</v>
      </c>
      <c r="C24" s="144" t="s">
        <v>240</v>
      </c>
      <c r="D24" s="145">
        <v>200000</v>
      </c>
      <c r="E24" s="145">
        <v>200000</v>
      </c>
      <c r="F24" s="146" t="s">
        <v>18</v>
      </c>
      <c r="G24" s="88"/>
    </row>
    <row r="25" spans="1:7" x14ac:dyDescent="0.25">
      <c r="A25" s="142" t="s">
        <v>224</v>
      </c>
      <c r="B25" s="143" t="s">
        <v>21</v>
      </c>
      <c r="C25" s="144" t="s">
        <v>241</v>
      </c>
      <c r="D25" s="145">
        <v>200000</v>
      </c>
      <c r="E25" s="145">
        <v>200000</v>
      </c>
      <c r="F25" s="146" t="s">
        <v>18</v>
      </c>
      <c r="G25" s="88"/>
    </row>
    <row r="26" spans="1:7" ht="45.75" x14ac:dyDescent="0.25">
      <c r="A26" s="142" t="s">
        <v>242</v>
      </c>
      <c r="B26" s="143" t="s">
        <v>21</v>
      </c>
      <c r="C26" s="144" t="s">
        <v>243</v>
      </c>
      <c r="D26" s="145">
        <v>200000</v>
      </c>
      <c r="E26" s="145">
        <v>200000</v>
      </c>
      <c r="F26" s="146" t="s">
        <v>18</v>
      </c>
      <c r="G26" s="88"/>
    </row>
    <row r="27" spans="1:7" x14ac:dyDescent="0.25">
      <c r="A27" s="142" t="s">
        <v>244</v>
      </c>
      <c r="B27" s="143" t="s">
        <v>21</v>
      </c>
      <c r="C27" s="144" t="s">
        <v>245</v>
      </c>
      <c r="D27" s="145">
        <v>200000</v>
      </c>
      <c r="E27" s="145">
        <v>200000</v>
      </c>
      <c r="F27" s="146" t="s">
        <v>18</v>
      </c>
      <c r="G27" s="88"/>
    </row>
    <row r="28" spans="1:7" x14ac:dyDescent="0.25">
      <c r="A28" s="142" t="s">
        <v>204</v>
      </c>
      <c r="B28" s="143" t="s">
        <v>21</v>
      </c>
      <c r="C28" s="144" t="s">
        <v>246</v>
      </c>
      <c r="D28" s="145">
        <v>200000</v>
      </c>
      <c r="E28" s="145">
        <v>200000</v>
      </c>
      <c r="F28" s="146" t="s">
        <v>18</v>
      </c>
      <c r="G28" s="88"/>
    </row>
    <row r="29" spans="1:7" x14ac:dyDescent="0.25">
      <c r="A29" s="137" t="s">
        <v>247</v>
      </c>
      <c r="B29" s="138" t="s">
        <v>21</v>
      </c>
      <c r="C29" s="139" t="s">
        <v>248</v>
      </c>
      <c r="D29" s="140">
        <v>8000000</v>
      </c>
      <c r="E29" s="140" t="s">
        <v>18</v>
      </c>
      <c r="F29" s="141">
        <v>8000000</v>
      </c>
      <c r="G29" s="88"/>
    </row>
    <row r="30" spans="1:7" x14ac:dyDescent="0.25">
      <c r="A30" s="142" t="s">
        <v>249</v>
      </c>
      <c r="B30" s="143" t="s">
        <v>21</v>
      </c>
      <c r="C30" s="144" t="s">
        <v>250</v>
      </c>
      <c r="D30" s="145">
        <v>8000000</v>
      </c>
      <c r="E30" s="145" t="s">
        <v>18</v>
      </c>
      <c r="F30" s="146">
        <v>8000000</v>
      </c>
      <c r="G30" s="88"/>
    </row>
    <row r="31" spans="1:7" x14ac:dyDescent="0.25">
      <c r="A31" s="142" t="s">
        <v>224</v>
      </c>
      <c r="B31" s="143" t="s">
        <v>21</v>
      </c>
      <c r="C31" s="144" t="s">
        <v>251</v>
      </c>
      <c r="D31" s="145">
        <v>8000000</v>
      </c>
      <c r="E31" s="145" t="s">
        <v>18</v>
      </c>
      <c r="F31" s="146">
        <v>8000000</v>
      </c>
      <c r="G31" s="88"/>
    </row>
    <row r="32" spans="1:7" x14ac:dyDescent="0.25">
      <c r="A32" s="142" t="s">
        <v>224</v>
      </c>
      <c r="B32" s="143" t="s">
        <v>21</v>
      </c>
      <c r="C32" s="144" t="s">
        <v>252</v>
      </c>
      <c r="D32" s="145">
        <v>8000000</v>
      </c>
      <c r="E32" s="145" t="s">
        <v>18</v>
      </c>
      <c r="F32" s="146">
        <v>8000000</v>
      </c>
      <c r="G32" s="88"/>
    </row>
    <row r="33" spans="1:7" ht="23.25" x14ac:dyDescent="0.25">
      <c r="A33" s="142" t="s">
        <v>253</v>
      </c>
      <c r="B33" s="143" t="s">
        <v>21</v>
      </c>
      <c r="C33" s="144" t="s">
        <v>254</v>
      </c>
      <c r="D33" s="145">
        <v>8000000</v>
      </c>
      <c r="E33" s="145" t="s">
        <v>18</v>
      </c>
      <c r="F33" s="146">
        <v>8000000</v>
      </c>
      <c r="G33" s="88"/>
    </row>
    <row r="34" spans="1:7" x14ac:dyDescent="0.25">
      <c r="A34" s="142" t="s">
        <v>233</v>
      </c>
      <c r="B34" s="143" t="s">
        <v>21</v>
      </c>
      <c r="C34" s="144" t="s">
        <v>255</v>
      </c>
      <c r="D34" s="145">
        <v>8000000</v>
      </c>
      <c r="E34" s="145" t="s">
        <v>18</v>
      </c>
      <c r="F34" s="146">
        <v>8000000</v>
      </c>
      <c r="G34" s="88"/>
    </row>
    <row r="35" spans="1:7" x14ac:dyDescent="0.25">
      <c r="A35" s="142" t="s">
        <v>256</v>
      </c>
      <c r="B35" s="143" t="s">
        <v>21</v>
      </c>
      <c r="C35" s="144" t="s">
        <v>257</v>
      </c>
      <c r="D35" s="145">
        <v>8000000</v>
      </c>
      <c r="E35" s="145" t="s">
        <v>18</v>
      </c>
      <c r="F35" s="146">
        <v>8000000</v>
      </c>
      <c r="G35" s="88"/>
    </row>
    <row r="36" spans="1:7" x14ac:dyDescent="0.25">
      <c r="A36" s="137" t="s">
        <v>258</v>
      </c>
      <c r="B36" s="138" t="s">
        <v>21</v>
      </c>
      <c r="C36" s="139" t="s">
        <v>259</v>
      </c>
      <c r="D36" s="140">
        <v>53170960</v>
      </c>
      <c r="E36" s="140">
        <v>8950094.0199999996</v>
      </c>
      <c r="F36" s="141">
        <v>44220865.980000004</v>
      </c>
      <c r="G36" s="88"/>
    </row>
    <row r="37" spans="1:7" ht="23.25" x14ac:dyDescent="0.25">
      <c r="A37" s="142" t="s">
        <v>260</v>
      </c>
      <c r="B37" s="143" t="s">
        <v>21</v>
      </c>
      <c r="C37" s="144" t="s">
        <v>261</v>
      </c>
      <c r="D37" s="145">
        <v>22784400</v>
      </c>
      <c r="E37" s="145">
        <v>4818139.68</v>
      </c>
      <c r="F37" s="146">
        <v>17966260.32</v>
      </c>
      <c r="G37" s="88"/>
    </row>
    <row r="38" spans="1:7" x14ac:dyDescent="0.25">
      <c r="A38" s="142" t="s">
        <v>262</v>
      </c>
      <c r="B38" s="143" t="s">
        <v>21</v>
      </c>
      <c r="C38" s="144" t="s">
        <v>263</v>
      </c>
      <c r="D38" s="145">
        <v>22784400</v>
      </c>
      <c r="E38" s="145">
        <v>4818139.68</v>
      </c>
      <c r="F38" s="146">
        <v>17966260.32</v>
      </c>
      <c r="G38" s="88"/>
    </row>
    <row r="39" spans="1:7" ht="34.5" x14ac:dyDescent="0.25">
      <c r="A39" s="142" t="s">
        <v>267</v>
      </c>
      <c r="B39" s="143" t="s">
        <v>21</v>
      </c>
      <c r="C39" s="144" t="s">
        <v>268</v>
      </c>
      <c r="D39" s="145">
        <v>22784400</v>
      </c>
      <c r="E39" s="145">
        <v>4818139.68</v>
      </c>
      <c r="F39" s="146">
        <v>17966260.32</v>
      </c>
      <c r="G39" s="88"/>
    </row>
    <row r="40" spans="1:7" ht="23.25" x14ac:dyDescent="0.25">
      <c r="A40" s="142" t="s">
        <v>269</v>
      </c>
      <c r="B40" s="143" t="s">
        <v>21</v>
      </c>
      <c r="C40" s="144" t="s">
        <v>270</v>
      </c>
      <c r="D40" s="145">
        <v>22784400</v>
      </c>
      <c r="E40" s="145">
        <v>4818139.68</v>
      </c>
      <c r="F40" s="146">
        <v>17966260.32</v>
      </c>
      <c r="G40" s="88"/>
    </row>
    <row r="41" spans="1:7" ht="57" x14ac:dyDescent="0.25">
      <c r="A41" s="142" t="s">
        <v>228</v>
      </c>
      <c r="B41" s="143" t="s">
        <v>21</v>
      </c>
      <c r="C41" s="144" t="s">
        <v>271</v>
      </c>
      <c r="D41" s="145">
        <v>22784400</v>
      </c>
      <c r="E41" s="145">
        <v>4818139.68</v>
      </c>
      <c r="F41" s="146">
        <v>17966260.32</v>
      </c>
      <c r="G41" s="88"/>
    </row>
    <row r="42" spans="1:7" x14ac:dyDescent="0.25">
      <c r="A42" s="142" t="s">
        <v>272</v>
      </c>
      <c r="B42" s="143" t="s">
        <v>21</v>
      </c>
      <c r="C42" s="144" t="s">
        <v>273</v>
      </c>
      <c r="D42" s="145">
        <v>17500000</v>
      </c>
      <c r="E42" s="145">
        <v>3880601.52</v>
      </c>
      <c r="F42" s="146">
        <v>13619398.48</v>
      </c>
      <c r="G42" s="88"/>
    </row>
    <row r="43" spans="1:7" ht="34.5" x14ac:dyDescent="0.25">
      <c r="A43" s="142" t="s">
        <v>274</v>
      </c>
      <c r="B43" s="143" t="s">
        <v>21</v>
      </c>
      <c r="C43" s="144" t="s">
        <v>275</v>
      </c>
      <c r="D43" s="145">
        <v>5284400</v>
      </c>
      <c r="E43" s="145">
        <v>937538.16</v>
      </c>
      <c r="F43" s="146">
        <v>4346861.84</v>
      </c>
      <c r="G43" s="88"/>
    </row>
    <row r="44" spans="1:7" ht="34.5" x14ac:dyDescent="0.25">
      <c r="A44" s="142" t="s">
        <v>276</v>
      </c>
      <c r="B44" s="143" t="s">
        <v>21</v>
      </c>
      <c r="C44" s="144" t="s">
        <v>277</v>
      </c>
      <c r="D44" s="145">
        <v>2180000</v>
      </c>
      <c r="E44" s="145">
        <v>143280</v>
      </c>
      <c r="F44" s="146">
        <v>2036720</v>
      </c>
      <c r="G44" s="88"/>
    </row>
    <row r="45" spans="1:7" x14ac:dyDescent="0.25">
      <c r="A45" s="142" t="s">
        <v>262</v>
      </c>
      <c r="B45" s="143" t="s">
        <v>21</v>
      </c>
      <c r="C45" s="144" t="s">
        <v>278</v>
      </c>
      <c r="D45" s="145">
        <v>2180000</v>
      </c>
      <c r="E45" s="145">
        <v>143280</v>
      </c>
      <c r="F45" s="146">
        <v>2036720</v>
      </c>
      <c r="G45" s="88"/>
    </row>
    <row r="46" spans="1:7" ht="45.75" x14ac:dyDescent="0.25">
      <c r="A46" s="142" t="s">
        <v>279</v>
      </c>
      <c r="B46" s="143" t="s">
        <v>21</v>
      </c>
      <c r="C46" s="144" t="s">
        <v>280</v>
      </c>
      <c r="D46" s="145">
        <v>1480000</v>
      </c>
      <c r="E46" s="145">
        <v>43280</v>
      </c>
      <c r="F46" s="146">
        <v>1436720</v>
      </c>
      <c r="G46" s="88"/>
    </row>
    <row r="47" spans="1:7" ht="68.25" x14ac:dyDescent="0.25">
      <c r="A47" s="142" t="s">
        <v>281</v>
      </c>
      <c r="B47" s="143" t="s">
        <v>21</v>
      </c>
      <c r="C47" s="144" t="s">
        <v>282</v>
      </c>
      <c r="D47" s="145">
        <v>1480000</v>
      </c>
      <c r="E47" s="145">
        <v>43280</v>
      </c>
      <c r="F47" s="146">
        <v>1436720</v>
      </c>
      <c r="G47" s="88"/>
    </row>
    <row r="48" spans="1:7" ht="23.25" x14ac:dyDescent="0.25">
      <c r="A48" s="142" t="s">
        <v>229</v>
      </c>
      <c r="B48" s="143" t="s">
        <v>21</v>
      </c>
      <c r="C48" s="144" t="s">
        <v>283</v>
      </c>
      <c r="D48" s="145">
        <v>1480000</v>
      </c>
      <c r="E48" s="145">
        <v>43280</v>
      </c>
      <c r="F48" s="146">
        <v>1436720</v>
      </c>
      <c r="G48" s="88"/>
    </row>
    <row r="49" spans="1:7" x14ac:dyDescent="0.25">
      <c r="A49" s="142" t="s">
        <v>231</v>
      </c>
      <c r="B49" s="143" t="s">
        <v>21</v>
      </c>
      <c r="C49" s="144" t="s">
        <v>284</v>
      </c>
      <c r="D49" s="145">
        <v>880000</v>
      </c>
      <c r="E49" s="145">
        <v>43280</v>
      </c>
      <c r="F49" s="146">
        <v>836720</v>
      </c>
      <c r="G49" s="88"/>
    </row>
    <row r="50" spans="1:7" x14ac:dyDescent="0.25">
      <c r="A50" s="142" t="s">
        <v>231</v>
      </c>
      <c r="B50" s="143" t="s">
        <v>21</v>
      </c>
      <c r="C50" s="144" t="s">
        <v>285</v>
      </c>
      <c r="D50" s="145">
        <v>600000</v>
      </c>
      <c r="E50" s="145" t="s">
        <v>18</v>
      </c>
      <c r="F50" s="146">
        <v>600000</v>
      </c>
      <c r="G50" s="88"/>
    </row>
    <row r="51" spans="1:7" ht="45.75" x14ac:dyDescent="0.25">
      <c r="A51" s="142" t="s">
        <v>286</v>
      </c>
      <c r="B51" s="143" t="s">
        <v>21</v>
      </c>
      <c r="C51" s="144" t="s">
        <v>287</v>
      </c>
      <c r="D51" s="145">
        <v>700000</v>
      </c>
      <c r="E51" s="145">
        <v>100000</v>
      </c>
      <c r="F51" s="146">
        <v>600000</v>
      </c>
      <c r="G51" s="88"/>
    </row>
    <row r="52" spans="1:7" ht="23.25" x14ac:dyDescent="0.25">
      <c r="A52" s="142" t="s">
        <v>288</v>
      </c>
      <c r="B52" s="143" t="s">
        <v>21</v>
      </c>
      <c r="C52" s="144" t="s">
        <v>289</v>
      </c>
      <c r="D52" s="145">
        <v>700000</v>
      </c>
      <c r="E52" s="145">
        <v>100000</v>
      </c>
      <c r="F52" s="146">
        <v>600000</v>
      </c>
      <c r="G52" s="88"/>
    </row>
    <row r="53" spans="1:7" ht="23.25" x14ac:dyDescent="0.25">
      <c r="A53" s="142" t="s">
        <v>265</v>
      </c>
      <c r="B53" s="143" t="s">
        <v>21</v>
      </c>
      <c r="C53" s="144" t="s">
        <v>290</v>
      </c>
      <c r="D53" s="145">
        <v>700000</v>
      </c>
      <c r="E53" s="145">
        <v>100000</v>
      </c>
      <c r="F53" s="146">
        <v>600000</v>
      </c>
      <c r="G53" s="88"/>
    </row>
    <row r="54" spans="1:7" ht="23.25" x14ac:dyDescent="0.25">
      <c r="A54" s="142" t="s">
        <v>291</v>
      </c>
      <c r="B54" s="143" t="s">
        <v>21</v>
      </c>
      <c r="C54" s="144" t="s">
        <v>292</v>
      </c>
      <c r="D54" s="145">
        <v>700000</v>
      </c>
      <c r="E54" s="145">
        <v>100000</v>
      </c>
      <c r="F54" s="146">
        <v>600000</v>
      </c>
      <c r="G54" s="88"/>
    </row>
    <row r="55" spans="1:7" x14ac:dyDescent="0.25">
      <c r="A55" s="142" t="s">
        <v>249</v>
      </c>
      <c r="B55" s="143" t="s">
        <v>21</v>
      </c>
      <c r="C55" s="144" t="s">
        <v>293</v>
      </c>
      <c r="D55" s="145">
        <v>28206560</v>
      </c>
      <c r="E55" s="145">
        <v>3988674.34</v>
      </c>
      <c r="F55" s="146">
        <v>24217885.66</v>
      </c>
      <c r="G55" s="88"/>
    </row>
    <row r="56" spans="1:7" x14ac:dyDescent="0.25">
      <c r="A56" s="142" t="s">
        <v>224</v>
      </c>
      <c r="B56" s="143" t="s">
        <v>21</v>
      </c>
      <c r="C56" s="144" t="s">
        <v>294</v>
      </c>
      <c r="D56" s="145">
        <v>28206560</v>
      </c>
      <c r="E56" s="145">
        <v>3988674.34</v>
      </c>
      <c r="F56" s="146">
        <v>24217885.66</v>
      </c>
      <c r="G56" s="88"/>
    </row>
    <row r="57" spans="1:7" x14ac:dyDescent="0.25">
      <c r="A57" s="142" t="s">
        <v>224</v>
      </c>
      <c r="B57" s="143" t="s">
        <v>21</v>
      </c>
      <c r="C57" s="144" t="s">
        <v>295</v>
      </c>
      <c r="D57" s="145">
        <v>28206560</v>
      </c>
      <c r="E57" s="145">
        <v>3988674.34</v>
      </c>
      <c r="F57" s="146">
        <v>24217885.66</v>
      </c>
      <c r="G57" s="88"/>
    </row>
    <row r="58" spans="1:7" ht="23.25" x14ac:dyDescent="0.25">
      <c r="A58" s="142" t="s">
        <v>296</v>
      </c>
      <c r="B58" s="143" t="s">
        <v>21</v>
      </c>
      <c r="C58" s="144" t="s">
        <v>297</v>
      </c>
      <c r="D58" s="145">
        <v>20148000</v>
      </c>
      <c r="E58" s="145">
        <v>3443962.61</v>
      </c>
      <c r="F58" s="146">
        <v>16704037.390000001</v>
      </c>
      <c r="G58" s="88"/>
    </row>
    <row r="59" spans="1:7" ht="57" x14ac:dyDescent="0.25">
      <c r="A59" s="142" t="s">
        <v>228</v>
      </c>
      <c r="B59" s="143" t="s">
        <v>21</v>
      </c>
      <c r="C59" s="144" t="s">
        <v>298</v>
      </c>
      <c r="D59" s="145">
        <v>19085000</v>
      </c>
      <c r="E59" s="145">
        <v>3182315.06</v>
      </c>
      <c r="F59" s="146">
        <v>15902684.939999999</v>
      </c>
      <c r="G59" s="88"/>
    </row>
    <row r="60" spans="1:7" x14ac:dyDescent="0.25">
      <c r="A60" s="142" t="s">
        <v>272</v>
      </c>
      <c r="B60" s="143" t="s">
        <v>21</v>
      </c>
      <c r="C60" s="144" t="s">
        <v>299</v>
      </c>
      <c r="D60" s="145">
        <v>14660000</v>
      </c>
      <c r="E60" s="145">
        <v>2567839.7200000002</v>
      </c>
      <c r="F60" s="146">
        <v>12092160.279999999</v>
      </c>
      <c r="G60" s="88"/>
    </row>
    <row r="61" spans="1:7" ht="34.5" x14ac:dyDescent="0.25">
      <c r="A61" s="142" t="s">
        <v>274</v>
      </c>
      <c r="B61" s="143" t="s">
        <v>21</v>
      </c>
      <c r="C61" s="144" t="s">
        <v>300</v>
      </c>
      <c r="D61" s="145">
        <v>4425000</v>
      </c>
      <c r="E61" s="145">
        <v>614475.34</v>
      </c>
      <c r="F61" s="146">
        <v>3810524.66</v>
      </c>
      <c r="G61" s="88"/>
    </row>
    <row r="62" spans="1:7" ht="23.25" x14ac:dyDescent="0.25">
      <c r="A62" s="142" t="s">
        <v>229</v>
      </c>
      <c r="B62" s="143" t="s">
        <v>21</v>
      </c>
      <c r="C62" s="144" t="s">
        <v>301</v>
      </c>
      <c r="D62" s="145">
        <v>1052000</v>
      </c>
      <c r="E62" s="145">
        <v>261647.55</v>
      </c>
      <c r="F62" s="146">
        <v>790352.45</v>
      </c>
      <c r="G62" s="88"/>
    </row>
    <row r="63" spans="1:7" x14ac:dyDescent="0.25">
      <c r="A63" s="142" t="s">
        <v>231</v>
      </c>
      <c r="B63" s="143" t="s">
        <v>21</v>
      </c>
      <c r="C63" s="144" t="s">
        <v>302</v>
      </c>
      <c r="D63" s="145">
        <v>772000</v>
      </c>
      <c r="E63" s="145">
        <v>261647.55</v>
      </c>
      <c r="F63" s="146">
        <v>510352.45</v>
      </c>
      <c r="G63" s="88"/>
    </row>
    <row r="64" spans="1:7" x14ac:dyDescent="0.25">
      <c r="A64" s="142" t="s">
        <v>303</v>
      </c>
      <c r="B64" s="143" t="s">
        <v>21</v>
      </c>
      <c r="C64" s="144" t="s">
        <v>304</v>
      </c>
      <c r="D64" s="145">
        <v>280000</v>
      </c>
      <c r="E64" s="145" t="s">
        <v>18</v>
      </c>
      <c r="F64" s="146">
        <v>280000</v>
      </c>
      <c r="G64" s="88"/>
    </row>
    <row r="65" spans="1:7" x14ac:dyDescent="0.25">
      <c r="A65" s="142" t="s">
        <v>233</v>
      </c>
      <c r="B65" s="143" t="s">
        <v>21</v>
      </c>
      <c r="C65" s="144" t="s">
        <v>305</v>
      </c>
      <c r="D65" s="145">
        <v>11000</v>
      </c>
      <c r="E65" s="145" t="s">
        <v>18</v>
      </c>
      <c r="F65" s="146">
        <v>11000</v>
      </c>
      <c r="G65" s="88"/>
    </row>
    <row r="66" spans="1:7" x14ac:dyDescent="0.25">
      <c r="A66" s="142" t="s">
        <v>306</v>
      </c>
      <c r="B66" s="143" t="s">
        <v>21</v>
      </c>
      <c r="C66" s="144" t="s">
        <v>307</v>
      </c>
      <c r="D66" s="145">
        <v>10000</v>
      </c>
      <c r="E66" s="145" t="s">
        <v>18</v>
      </c>
      <c r="F66" s="146">
        <v>10000</v>
      </c>
      <c r="G66" s="88"/>
    </row>
    <row r="67" spans="1:7" x14ac:dyDescent="0.25">
      <c r="A67" s="142" t="s">
        <v>235</v>
      </c>
      <c r="B67" s="143" t="s">
        <v>21</v>
      </c>
      <c r="C67" s="144" t="s">
        <v>879</v>
      </c>
      <c r="D67" s="145">
        <v>1000</v>
      </c>
      <c r="E67" s="145" t="s">
        <v>18</v>
      </c>
      <c r="F67" s="146">
        <v>1000</v>
      </c>
      <c r="G67" s="88"/>
    </row>
    <row r="68" spans="1:7" ht="45.75" x14ac:dyDescent="0.25">
      <c r="A68" s="142" t="s">
        <v>308</v>
      </c>
      <c r="B68" s="143" t="s">
        <v>21</v>
      </c>
      <c r="C68" s="144" t="s">
        <v>309</v>
      </c>
      <c r="D68" s="145">
        <v>558500</v>
      </c>
      <c r="E68" s="145">
        <v>69000</v>
      </c>
      <c r="F68" s="146">
        <v>489500</v>
      </c>
      <c r="G68" s="88"/>
    </row>
    <row r="69" spans="1:7" x14ac:dyDescent="0.25">
      <c r="A69" s="142" t="s">
        <v>310</v>
      </c>
      <c r="B69" s="143" t="s">
        <v>21</v>
      </c>
      <c r="C69" s="144" t="s">
        <v>311</v>
      </c>
      <c r="D69" s="145">
        <v>558500</v>
      </c>
      <c r="E69" s="145">
        <v>69000</v>
      </c>
      <c r="F69" s="146">
        <v>489500</v>
      </c>
      <c r="G69" s="88"/>
    </row>
    <row r="70" spans="1:7" ht="23.25" x14ac:dyDescent="0.25">
      <c r="A70" s="142" t="s">
        <v>312</v>
      </c>
      <c r="B70" s="143" t="s">
        <v>21</v>
      </c>
      <c r="C70" s="144" t="s">
        <v>313</v>
      </c>
      <c r="D70" s="145">
        <v>558500</v>
      </c>
      <c r="E70" s="145">
        <v>69000</v>
      </c>
      <c r="F70" s="146">
        <v>489500</v>
      </c>
      <c r="G70" s="88"/>
    </row>
    <row r="71" spans="1:7" ht="34.5" x14ac:dyDescent="0.25">
      <c r="A71" s="142" t="s">
        <v>314</v>
      </c>
      <c r="B71" s="143" t="s">
        <v>21</v>
      </c>
      <c r="C71" s="144" t="s">
        <v>315</v>
      </c>
      <c r="D71" s="145">
        <v>290000</v>
      </c>
      <c r="E71" s="145">
        <v>8000</v>
      </c>
      <c r="F71" s="146">
        <v>282000</v>
      </c>
      <c r="G71" s="88"/>
    </row>
    <row r="72" spans="1:7" ht="23.25" x14ac:dyDescent="0.25">
      <c r="A72" s="142" t="s">
        <v>229</v>
      </c>
      <c r="B72" s="143" t="s">
        <v>21</v>
      </c>
      <c r="C72" s="144" t="s">
        <v>316</v>
      </c>
      <c r="D72" s="145">
        <v>290000</v>
      </c>
      <c r="E72" s="145">
        <v>8000</v>
      </c>
      <c r="F72" s="146">
        <v>282000</v>
      </c>
      <c r="G72" s="88"/>
    </row>
    <row r="73" spans="1:7" x14ac:dyDescent="0.25">
      <c r="A73" s="142" t="s">
        <v>231</v>
      </c>
      <c r="B73" s="143" t="s">
        <v>21</v>
      </c>
      <c r="C73" s="144" t="s">
        <v>317</v>
      </c>
      <c r="D73" s="145">
        <v>290000</v>
      </c>
      <c r="E73" s="145">
        <v>8000</v>
      </c>
      <c r="F73" s="146">
        <v>282000</v>
      </c>
      <c r="G73" s="88"/>
    </row>
    <row r="74" spans="1:7" ht="23.25" x14ac:dyDescent="0.25">
      <c r="A74" s="142" t="s">
        <v>318</v>
      </c>
      <c r="B74" s="143" t="s">
        <v>21</v>
      </c>
      <c r="C74" s="144" t="s">
        <v>319</v>
      </c>
      <c r="D74" s="145">
        <v>4070060</v>
      </c>
      <c r="E74" s="145">
        <v>220533</v>
      </c>
      <c r="F74" s="146">
        <v>3849527</v>
      </c>
      <c r="G74" s="88"/>
    </row>
    <row r="75" spans="1:7" ht="23.25" x14ac:dyDescent="0.25">
      <c r="A75" s="142" t="s">
        <v>229</v>
      </c>
      <c r="B75" s="143" t="s">
        <v>21</v>
      </c>
      <c r="C75" s="144" t="s">
        <v>320</v>
      </c>
      <c r="D75" s="145">
        <v>1756800</v>
      </c>
      <c r="E75" s="145">
        <v>10000</v>
      </c>
      <c r="F75" s="146">
        <v>1746800</v>
      </c>
      <c r="G75" s="88"/>
    </row>
    <row r="76" spans="1:7" x14ac:dyDescent="0.25">
      <c r="A76" s="142" t="s">
        <v>231</v>
      </c>
      <c r="B76" s="143" t="s">
        <v>21</v>
      </c>
      <c r="C76" s="144" t="s">
        <v>321</v>
      </c>
      <c r="D76" s="145">
        <v>1756800</v>
      </c>
      <c r="E76" s="145">
        <v>10000</v>
      </c>
      <c r="F76" s="146">
        <v>1746800</v>
      </c>
      <c r="G76" s="88"/>
    </row>
    <row r="77" spans="1:7" x14ac:dyDescent="0.25">
      <c r="A77" s="142" t="s">
        <v>233</v>
      </c>
      <c r="B77" s="143" t="s">
        <v>21</v>
      </c>
      <c r="C77" s="144" t="s">
        <v>322</v>
      </c>
      <c r="D77" s="145">
        <v>2313260</v>
      </c>
      <c r="E77" s="145">
        <v>210533</v>
      </c>
      <c r="F77" s="146">
        <v>2102727</v>
      </c>
      <c r="G77" s="88"/>
    </row>
    <row r="78" spans="1:7" ht="34.5" x14ac:dyDescent="0.25">
      <c r="A78" s="142" t="s">
        <v>934</v>
      </c>
      <c r="B78" s="143" t="s">
        <v>21</v>
      </c>
      <c r="C78" s="144" t="s">
        <v>935</v>
      </c>
      <c r="D78" s="145">
        <v>95000</v>
      </c>
      <c r="E78" s="145">
        <v>95000</v>
      </c>
      <c r="F78" s="146" t="s">
        <v>18</v>
      </c>
      <c r="G78" s="88"/>
    </row>
    <row r="79" spans="1:7" ht="23.25" x14ac:dyDescent="0.25">
      <c r="A79" s="142" t="s">
        <v>812</v>
      </c>
      <c r="B79" s="143" t="s">
        <v>21</v>
      </c>
      <c r="C79" s="144" t="s">
        <v>813</v>
      </c>
      <c r="D79" s="145">
        <v>1997660</v>
      </c>
      <c r="E79" s="145" t="s">
        <v>18</v>
      </c>
      <c r="F79" s="146">
        <v>1997660</v>
      </c>
      <c r="G79" s="88"/>
    </row>
    <row r="80" spans="1:7" x14ac:dyDescent="0.25">
      <c r="A80" s="142" t="s">
        <v>235</v>
      </c>
      <c r="B80" s="143" t="s">
        <v>21</v>
      </c>
      <c r="C80" s="144" t="s">
        <v>323</v>
      </c>
      <c r="D80" s="145">
        <v>220600</v>
      </c>
      <c r="E80" s="145">
        <v>115533</v>
      </c>
      <c r="F80" s="146">
        <v>105067</v>
      </c>
      <c r="G80" s="88"/>
    </row>
    <row r="81" spans="1:7" x14ac:dyDescent="0.25">
      <c r="A81" s="142" t="s">
        <v>324</v>
      </c>
      <c r="B81" s="143" t="s">
        <v>21</v>
      </c>
      <c r="C81" s="144" t="s">
        <v>325</v>
      </c>
      <c r="D81" s="145">
        <v>3140000</v>
      </c>
      <c r="E81" s="145">
        <v>247178.73</v>
      </c>
      <c r="F81" s="146">
        <v>2892821.27</v>
      </c>
      <c r="G81" s="88"/>
    </row>
    <row r="82" spans="1:7" ht="23.25" x14ac:dyDescent="0.25">
      <c r="A82" s="142" t="s">
        <v>229</v>
      </c>
      <c r="B82" s="143" t="s">
        <v>21</v>
      </c>
      <c r="C82" s="144" t="s">
        <v>326</v>
      </c>
      <c r="D82" s="145">
        <v>120000</v>
      </c>
      <c r="E82" s="145">
        <v>7037.13</v>
      </c>
      <c r="F82" s="146">
        <v>112962.87</v>
      </c>
      <c r="G82" s="88"/>
    </row>
    <row r="83" spans="1:7" x14ac:dyDescent="0.25">
      <c r="A83" s="142" t="s">
        <v>303</v>
      </c>
      <c r="B83" s="143" t="s">
        <v>21</v>
      </c>
      <c r="C83" s="144" t="s">
        <v>327</v>
      </c>
      <c r="D83" s="145">
        <v>120000</v>
      </c>
      <c r="E83" s="145">
        <v>7037.13</v>
      </c>
      <c r="F83" s="146">
        <v>112962.87</v>
      </c>
      <c r="G83" s="88"/>
    </row>
    <row r="84" spans="1:7" ht="23.25" x14ac:dyDescent="0.25">
      <c r="A84" s="142" t="s">
        <v>265</v>
      </c>
      <c r="B84" s="143" t="s">
        <v>21</v>
      </c>
      <c r="C84" s="144" t="s">
        <v>328</v>
      </c>
      <c r="D84" s="145">
        <v>3020000</v>
      </c>
      <c r="E84" s="145">
        <v>240141.6</v>
      </c>
      <c r="F84" s="146">
        <v>2779858.4</v>
      </c>
      <c r="G84" s="88"/>
    </row>
    <row r="85" spans="1:7" x14ac:dyDescent="0.25">
      <c r="A85" s="142" t="s">
        <v>266</v>
      </c>
      <c r="B85" s="143" t="s">
        <v>21</v>
      </c>
      <c r="C85" s="144" t="s">
        <v>329</v>
      </c>
      <c r="D85" s="145">
        <v>3020000</v>
      </c>
      <c r="E85" s="145">
        <v>240141.6</v>
      </c>
      <c r="F85" s="146">
        <v>2779858.4</v>
      </c>
      <c r="G85" s="88"/>
    </row>
    <row r="86" spans="1:7" ht="22.5" x14ac:dyDescent="0.25">
      <c r="A86" s="137" t="s">
        <v>331</v>
      </c>
      <c r="B86" s="138" t="s">
        <v>21</v>
      </c>
      <c r="C86" s="139" t="s">
        <v>332</v>
      </c>
      <c r="D86" s="140">
        <v>55112483.380000003</v>
      </c>
      <c r="E86" s="140">
        <v>15931180.73</v>
      </c>
      <c r="F86" s="141">
        <v>39181302.650000006</v>
      </c>
      <c r="G86" s="88"/>
    </row>
    <row r="87" spans="1:7" x14ac:dyDescent="0.25">
      <c r="A87" s="137" t="s">
        <v>333</v>
      </c>
      <c r="B87" s="138" t="s">
        <v>21</v>
      </c>
      <c r="C87" s="139" t="s">
        <v>334</v>
      </c>
      <c r="D87" s="140">
        <v>17728100</v>
      </c>
      <c r="E87" s="140" t="s">
        <v>18</v>
      </c>
      <c r="F87" s="141">
        <v>17728100</v>
      </c>
      <c r="G87" s="88"/>
    </row>
    <row r="88" spans="1:7" ht="23.25" x14ac:dyDescent="0.25">
      <c r="A88" s="142" t="s">
        <v>335</v>
      </c>
      <c r="B88" s="143" t="s">
        <v>21</v>
      </c>
      <c r="C88" s="144" t="s">
        <v>336</v>
      </c>
      <c r="D88" s="145">
        <v>17728100</v>
      </c>
      <c r="E88" s="145" t="s">
        <v>18</v>
      </c>
      <c r="F88" s="146">
        <v>17728100</v>
      </c>
      <c r="G88" s="88"/>
    </row>
    <row r="89" spans="1:7" x14ac:dyDescent="0.25">
      <c r="A89" s="142" t="s">
        <v>262</v>
      </c>
      <c r="B89" s="143" t="s">
        <v>21</v>
      </c>
      <c r="C89" s="144" t="s">
        <v>337</v>
      </c>
      <c r="D89" s="145">
        <v>17728100</v>
      </c>
      <c r="E89" s="145" t="s">
        <v>18</v>
      </c>
      <c r="F89" s="146">
        <v>17728100</v>
      </c>
      <c r="G89" s="88"/>
    </row>
    <row r="90" spans="1:7" ht="23.25" x14ac:dyDescent="0.25">
      <c r="A90" s="142" t="s">
        <v>338</v>
      </c>
      <c r="B90" s="143" t="s">
        <v>21</v>
      </c>
      <c r="C90" s="144" t="s">
        <v>339</v>
      </c>
      <c r="D90" s="145">
        <v>17728100</v>
      </c>
      <c r="E90" s="145" t="s">
        <v>18</v>
      </c>
      <c r="F90" s="146">
        <v>17728100</v>
      </c>
      <c r="G90" s="88"/>
    </row>
    <row r="91" spans="1:7" x14ac:dyDescent="0.25">
      <c r="A91" s="142" t="s">
        <v>340</v>
      </c>
      <c r="B91" s="143" t="s">
        <v>21</v>
      </c>
      <c r="C91" s="144" t="s">
        <v>341</v>
      </c>
      <c r="D91" s="145">
        <v>870700</v>
      </c>
      <c r="E91" s="145" t="s">
        <v>18</v>
      </c>
      <c r="F91" s="146">
        <v>870700</v>
      </c>
      <c r="G91" s="88"/>
    </row>
    <row r="92" spans="1:7" ht="23.25" x14ac:dyDescent="0.25">
      <c r="A92" s="142" t="s">
        <v>229</v>
      </c>
      <c r="B92" s="143" t="s">
        <v>21</v>
      </c>
      <c r="C92" s="144" t="s">
        <v>342</v>
      </c>
      <c r="D92" s="145">
        <v>870700</v>
      </c>
      <c r="E92" s="145" t="s">
        <v>18</v>
      </c>
      <c r="F92" s="146">
        <v>870700</v>
      </c>
      <c r="G92" s="88"/>
    </row>
    <row r="93" spans="1:7" x14ac:dyDescent="0.25">
      <c r="A93" s="142" t="s">
        <v>231</v>
      </c>
      <c r="B93" s="143" t="s">
        <v>21</v>
      </c>
      <c r="C93" s="144" t="s">
        <v>343</v>
      </c>
      <c r="D93" s="145">
        <v>870700</v>
      </c>
      <c r="E93" s="145" t="s">
        <v>18</v>
      </c>
      <c r="F93" s="146">
        <v>870700</v>
      </c>
      <c r="G93" s="88"/>
    </row>
    <row r="94" spans="1:7" ht="23.25" x14ac:dyDescent="0.25">
      <c r="A94" s="142" t="s">
        <v>936</v>
      </c>
      <c r="B94" s="143" t="s">
        <v>21</v>
      </c>
      <c r="C94" s="144" t="s">
        <v>937</v>
      </c>
      <c r="D94" s="145">
        <v>15982000</v>
      </c>
      <c r="E94" s="145" t="s">
        <v>18</v>
      </c>
      <c r="F94" s="146">
        <v>15982000</v>
      </c>
      <c r="G94" s="88"/>
    </row>
    <row r="95" spans="1:7" ht="23.25" x14ac:dyDescent="0.25">
      <c r="A95" s="142" t="s">
        <v>265</v>
      </c>
      <c r="B95" s="143" t="s">
        <v>21</v>
      </c>
      <c r="C95" s="144" t="s">
        <v>938</v>
      </c>
      <c r="D95" s="145">
        <v>15982000</v>
      </c>
      <c r="E95" s="145" t="s">
        <v>18</v>
      </c>
      <c r="F95" s="146">
        <v>15982000</v>
      </c>
      <c r="G95" s="88"/>
    </row>
    <row r="96" spans="1:7" x14ac:dyDescent="0.25">
      <c r="A96" s="142" t="s">
        <v>266</v>
      </c>
      <c r="B96" s="143" t="s">
        <v>21</v>
      </c>
      <c r="C96" s="144" t="s">
        <v>939</v>
      </c>
      <c r="D96" s="145">
        <v>15982000</v>
      </c>
      <c r="E96" s="145" t="s">
        <v>18</v>
      </c>
      <c r="F96" s="146">
        <v>15982000</v>
      </c>
      <c r="G96" s="88"/>
    </row>
    <row r="97" spans="1:7" ht="23.25" x14ac:dyDescent="0.25">
      <c r="A97" s="142" t="s">
        <v>878</v>
      </c>
      <c r="B97" s="143" t="s">
        <v>21</v>
      </c>
      <c r="C97" s="144" t="s">
        <v>877</v>
      </c>
      <c r="D97" s="145">
        <v>875400</v>
      </c>
      <c r="E97" s="145" t="s">
        <v>18</v>
      </c>
      <c r="F97" s="146">
        <v>875400</v>
      </c>
      <c r="G97" s="88"/>
    </row>
    <row r="98" spans="1:7" ht="23.25" x14ac:dyDescent="0.25">
      <c r="A98" s="142" t="s">
        <v>229</v>
      </c>
      <c r="B98" s="143" t="s">
        <v>21</v>
      </c>
      <c r="C98" s="144" t="s">
        <v>876</v>
      </c>
      <c r="D98" s="145">
        <v>875400</v>
      </c>
      <c r="E98" s="145" t="s">
        <v>18</v>
      </c>
      <c r="F98" s="146">
        <v>875400</v>
      </c>
      <c r="G98" s="88"/>
    </row>
    <row r="99" spans="1:7" x14ac:dyDescent="0.25">
      <c r="A99" s="142" t="s">
        <v>231</v>
      </c>
      <c r="B99" s="143" t="s">
        <v>21</v>
      </c>
      <c r="C99" s="144" t="s">
        <v>875</v>
      </c>
      <c r="D99" s="145">
        <v>875400</v>
      </c>
      <c r="E99" s="145" t="s">
        <v>18</v>
      </c>
      <c r="F99" s="146">
        <v>875400</v>
      </c>
      <c r="G99" s="88"/>
    </row>
    <row r="100" spans="1:7" ht="33" x14ac:dyDescent="0.25">
      <c r="A100" s="137" t="s">
        <v>344</v>
      </c>
      <c r="B100" s="138" t="s">
        <v>21</v>
      </c>
      <c r="C100" s="139" t="s">
        <v>345</v>
      </c>
      <c r="D100" s="140">
        <v>2925000</v>
      </c>
      <c r="E100" s="140" t="s">
        <v>18</v>
      </c>
      <c r="F100" s="141">
        <v>2925000</v>
      </c>
      <c r="G100" s="88"/>
    </row>
    <row r="101" spans="1:7" ht="23.25" x14ac:dyDescent="0.25">
      <c r="A101" s="142" t="s">
        <v>335</v>
      </c>
      <c r="B101" s="143" t="s">
        <v>21</v>
      </c>
      <c r="C101" s="144" t="s">
        <v>346</v>
      </c>
      <c r="D101" s="145">
        <v>2925000</v>
      </c>
      <c r="E101" s="145" t="s">
        <v>18</v>
      </c>
      <c r="F101" s="146">
        <v>2925000</v>
      </c>
      <c r="G101" s="88"/>
    </row>
    <row r="102" spans="1:7" x14ac:dyDescent="0.25">
      <c r="A102" s="142" t="s">
        <v>262</v>
      </c>
      <c r="B102" s="143" t="s">
        <v>21</v>
      </c>
      <c r="C102" s="144" t="s">
        <v>347</v>
      </c>
      <c r="D102" s="145">
        <v>2925000</v>
      </c>
      <c r="E102" s="145" t="s">
        <v>18</v>
      </c>
      <c r="F102" s="146">
        <v>2925000</v>
      </c>
      <c r="G102" s="88"/>
    </row>
    <row r="103" spans="1:7" ht="34.5" x14ac:dyDescent="0.25">
      <c r="A103" s="142" t="s">
        <v>348</v>
      </c>
      <c r="B103" s="143" t="s">
        <v>21</v>
      </c>
      <c r="C103" s="144" t="s">
        <v>349</v>
      </c>
      <c r="D103" s="145">
        <v>370000</v>
      </c>
      <c r="E103" s="145" t="s">
        <v>18</v>
      </c>
      <c r="F103" s="146">
        <v>370000</v>
      </c>
      <c r="G103" s="88"/>
    </row>
    <row r="104" spans="1:7" ht="34.5" x14ac:dyDescent="0.25">
      <c r="A104" s="142" t="s">
        <v>350</v>
      </c>
      <c r="B104" s="143" t="s">
        <v>21</v>
      </c>
      <c r="C104" s="144" t="s">
        <v>351</v>
      </c>
      <c r="D104" s="145">
        <v>35000</v>
      </c>
      <c r="E104" s="145" t="s">
        <v>18</v>
      </c>
      <c r="F104" s="146">
        <v>35000</v>
      </c>
      <c r="G104" s="88"/>
    </row>
    <row r="105" spans="1:7" ht="23.25" x14ac:dyDescent="0.25">
      <c r="A105" s="142" t="s">
        <v>229</v>
      </c>
      <c r="B105" s="143" t="s">
        <v>21</v>
      </c>
      <c r="C105" s="144" t="s">
        <v>352</v>
      </c>
      <c r="D105" s="145">
        <v>35000</v>
      </c>
      <c r="E105" s="145" t="s">
        <v>18</v>
      </c>
      <c r="F105" s="146">
        <v>35000</v>
      </c>
      <c r="G105" s="88"/>
    </row>
    <row r="106" spans="1:7" x14ac:dyDescent="0.25">
      <c r="A106" s="142" t="s">
        <v>231</v>
      </c>
      <c r="B106" s="143" t="s">
        <v>21</v>
      </c>
      <c r="C106" s="144" t="s">
        <v>353</v>
      </c>
      <c r="D106" s="145">
        <v>35000</v>
      </c>
      <c r="E106" s="145" t="s">
        <v>18</v>
      </c>
      <c r="F106" s="146">
        <v>35000</v>
      </c>
      <c r="G106" s="88"/>
    </row>
    <row r="107" spans="1:7" ht="57" x14ac:dyDescent="0.25">
      <c r="A107" s="142" t="s">
        <v>354</v>
      </c>
      <c r="B107" s="143" t="s">
        <v>21</v>
      </c>
      <c r="C107" s="144" t="s">
        <v>355</v>
      </c>
      <c r="D107" s="145">
        <v>335000</v>
      </c>
      <c r="E107" s="145" t="s">
        <v>18</v>
      </c>
      <c r="F107" s="146">
        <v>335000</v>
      </c>
      <c r="G107" s="88"/>
    </row>
    <row r="108" spans="1:7" ht="23.25" x14ac:dyDescent="0.25">
      <c r="A108" s="142" t="s">
        <v>229</v>
      </c>
      <c r="B108" s="143" t="s">
        <v>21</v>
      </c>
      <c r="C108" s="144" t="s">
        <v>356</v>
      </c>
      <c r="D108" s="145">
        <v>335000</v>
      </c>
      <c r="E108" s="145" t="s">
        <v>18</v>
      </c>
      <c r="F108" s="146">
        <v>335000</v>
      </c>
      <c r="G108" s="88"/>
    </row>
    <row r="109" spans="1:7" x14ac:dyDescent="0.25">
      <c r="A109" s="142" t="s">
        <v>231</v>
      </c>
      <c r="B109" s="143" t="s">
        <v>21</v>
      </c>
      <c r="C109" s="144" t="s">
        <v>357</v>
      </c>
      <c r="D109" s="145">
        <v>335000</v>
      </c>
      <c r="E109" s="145" t="s">
        <v>18</v>
      </c>
      <c r="F109" s="146">
        <v>335000</v>
      </c>
      <c r="G109" s="88"/>
    </row>
    <row r="110" spans="1:7" ht="23.25" x14ac:dyDescent="0.25">
      <c r="A110" s="142" t="s">
        <v>358</v>
      </c>
      <c r="B110" s="143" t="s">
        <v>21</v>
      </c>
      <c r="C110" s="144" t="s">
        <v>359</v>
      </c>
      <c r="D110" s="145">
        <v>2555000</v>
      </c>
      <c r="E110" s="145" t="s">
        <v>18</v>
      </c>
      <c r="F110" s="146">
        <v>2555000</v>
      </c>
      <c r="G110" s="88"/>
    </row>
    <row r="111" spans="1:7" ht="23.25" x14ac:dyDescent="0.25">
      <c r="A111" s="142" t="s">
        <v>360</v>
      </c>
      <c r="B111" s="143" t="s">
        <v>21</v>
      </c>
      <c r="C111" s="144" t="s">
        <v>361</v>
      </c>
      <c r="D111" s="145">
        <v>2555000</v>
      </c>
      <c r="E111" s="145" t="s">
        <v>18</v>
      </c>
      <c r="F111" s="146">
        <v>2555000</v>
      </c>
      <c r="G111" s="88"/>
    </row>
    <row r="112" spans="1:7" ht="23.25" x14ac:dyDescent="0.25">
      <c r="A112" s="142" t="s">
        <v>229</v>
      </c>
      <c r="B112" s="143" t="s">
        <v>21</v>
      </c>
      <c r="C112" s="144" t="s">
        <v>362</v>
      </c>
      <c r="D112" s="145">
        <v>2555000</v>
      </c>
      <c r="E112" s="145" t="s">
        <v>18</v>
      </c>
      <c r="F112" s="146">
        <v>2555000</v>
      </c>
      <c r="G112" s="88"/>
    </row>
    <row r="113" spans="1:7" x14ac:dyDescent="0.25">
      <c r="A113" s="142" t="s">
        <v>231</v>
      </c>
      <c r="B113" s="143" t="s">
        <v>21</v>
      </c>
      <c r="C113" s="144" t="s">
        <v>363</v>
      </c>
      <c r="D113" s="145">
        <v>2555000</v>
      </c>
      <c r="E113" s="145" t="s">
        <v>18</v>
      </c>
      <c r="F113" s="146">
        <v>2555000</v>
      </c>
      <c r="G113" s="88"/>
    </row>
    <row r="114" spans="1:7" ht="33" x14ac:dyDescent="0.25">
      <c r="A114" s="137" t="s">
        <v>364</v>
      </c>
      <c r="B114" s="138" t="s">
        <v>21</v>
      </c>
      <c r="C114" s="139" t="s">
        <v>365</v>
      </c>
      <c r="D114" s="140">
        <v>34459383.380000003</v>
      </c>
      <c r="E114" s="140">
        <v>15931180.73</v>
      </c>
      <c r="F114" s="141">
        <v>18528202.649999999</v>
      </c>
      <c r="G114" s="88"/>
    </row>
    <row r="115" spans="1:7" ht="23.25" x14ac:dyDescent="0.25">
      <c r="A115" s="142" t="s">
        <v>335</v>
      </c>
      <c r="B115" s="143" t="s">
        <v>21</v>
      </c>
      <c r="C115" s="144" t="s">
        <v>366</v>
      </c>
      <c r="D115" s="145">
        <v>34459383.380000003</v>
      </c>
      <c r="E115" s="145">
        <v>15931180.73</v>
      </c>
      <c r="F115" s="146">
        <v>18528202.649999999</v>
      </c>
      <c r="G115" s="88"/>
    </row>
    <row r="116" spans="1:7" x14ac:dyDescent="0.25">
      <c r="A116" s="142" t="s">
        <v>262</v>
      </c>
      <c r="B116" s="143" t="s">
        <v>21</v>
      </c>
      <c r="C116" s="144" t="s">
        <v>367</v>
      </c>
      <c r="D116" s="145">
        <v>4924000</v>
      </c>
      <c r="E116" s="145">
        <v>921352.88</v>
      </c>
      <c r="F116" s="146">
        <v>4002647.12</v>
      </c>
      <c r="G116" s="88"/>
    </row>
    <row r="117" spans="1:7" ht="34.5" x14ac:dyDescent="0.25">
      <c r="A117" s="142" t="s">
        <v>368</v>
      </c>
      <c r="B117" s="143" t="s">
        <v>21</v>
      </c>
      <c r="C117" s="144" t="s">
        <v>369</v>
      </c>
      <c r="D117" s="145">
        <v>4924000</v>
      </c>
      <c r="E117" s="145">
        <v>921352.88</v>
      </c>
      <c r="F117" s="146">
        <v>4002647.12</v>
      </c>
      <c r="G117" s="88"/>
    </row>
    <row r="118" spans="1:7" ht="23.25" x14ac:dyDescent="0.25">
      <c r="A118" s="142" t="s">
        <v>370</v>
      </c>
      <c r="B118" s="143" t="s">
        <v>21</v>
      </c>
      <c r="C118" s="144" t="s">
        <v>371</v>
      </c>
      <c r="D118" s="145">
        <v>300000</v>
      </c>
      <c r="E118" s="145" t="s">
        <v>18</v>
      </c>
      <c r="F118" s="146">
        <v>300000</v>
      </c>
      <c r="G118" s="88"/>
    </row>
    <row r="119" spans="1:7" ht="57" x14ac:dyDescent="0.25">
      <c r="A119" s="142" t="s">
        <v>228</v>
      </c>
      <c r="B119" s="143" t="s">
        <v>21</v>
      </c>
      <c r="C119" s="144" t="s">
        <v>372</v>
      </c>
      <c r="D119" s="145">
        <v>273000</v>
      </c>
      <c r="E119" s="145" t="s">
        <v>18</v>
      </c>
      <c r="F119" s="146">
        <v>273000</v>
      </c>
      <c r="G119" s="88"/>
    </row>
    <row r="120" spans="1:7" ht="23.25" x14ac:dyDescent="0.25">
      <c r="A120" s="142" t="s">
        <v>373</v>
      </c>
      <c r="B120" s="143" t="s">
        <v>21</v>
      </c>
      <c r="C120" s="144" t="s">
        <v>374</v>
      </c>
      <c r="D120" s="145">
        <v>273000</v>
      </c>
      <c r="E120" s="145" t="s">
        <v>18</v>
      </c>
      <c r="F120" s="146">
        <v>273000</v>
      </c>
      <c r="G120" s="88"/>
    </row>
    <row r="121" spans="1:7" ht="23.25" x14ac:dyDescent="0.25">
      <c r="A121" s="142" t="s">
        <v>229</v>
      </c>
      <c r="B121" s="143" t="s">
        <v>21</v>
      </c>
      <c r="C121" s="144" t="s">
        <v>375</v>
      </c>
      <c r="D121" s="145">
        <v>27000</v>
      </c>
      <c r="E121" s="145" t="s">
        <v>18</v>
      </c>
      <c r="F121" s="146">
        <v>27000</v>
      </c>
      <c r="G121" s="88"/>
    </row>
    <row r="122" spans="1:7" x14ac:dyDescent="0.25">
      <c r="A122" s="142" t="s">
        <v>231</v>
      </c>
      <c r="B122" s="143" t="s">
        <v>21</v>
      </c>
      <c r="C122" s="144" t="s">
        <v>376</v>
      </c>
      <c r="D122" s="145">
        <v>27000</v>
      </c>
      <c r="E122" s="145" t="s">
        <v>18</v>
      </c>
      <c r="F122" s="146">
        <v>27000</v>
      </c>
      <c r="G122" s="88"/>
    </row>
    <row r="123" spans="1:7" ht="34.5" x14ac:dyDescent="0.25">
      <c r="A123" s="142" t="s">
        <v>377</v>
      </c>
      <c r="B123" s="143" t="s">
        <v>21</v>
      </c>
      <c r="C123" s="144" t="s">
        <v>378</v>
      </c>
      <c r="D123" s="145">
        <v>4624000</v>
      </c>
      <c r="E123" s="145">
        <v>921352.88</v>
      </c>
      <c r="F123" s="146">
        <v>3702647.12</v>
      </c>
      <c r="G123" s="88"/>
    </row>
    <row r="124" spans="1:7" ht="57" x14ac:dyDescent="0.25">
      <c r="A124" s="142" t="s">
        <v>228</v>
      </c>
      <c r="B124" s="143" t="s">
        <v>21</v>
      </c>
      <c r="C124" s="144" t="s">
        <v>379</v>
      </c>
      <c r="D124" s="145">
        <v>4624000</v>
      </c>
      <c r="E124" s="145">
        <v>921352.88</v>
      </c>
      <c r="F124" s="146">
        <v>3702647.12</v>
      </c>
      <c r="G124" s="88"/>
    </row>
    <row r="125" spans="1:7" x14ac:dyDescent="0.25">
      <c r="A125" s="142" t="s">
        <v>272</v>
      </c>
      <c r="B125" s="143" t="s">
        <v>21</v>
      </c>
      <c r="C125" s="144" t="s">
        <v>380</v>
      </c>
      <c r="D125" s="145">
        <v>3572000</v>
      </c>
      <c r="E125" s="145">
        <v>748265.55</v>
      </c>
      <c r="F125" s="146">
        <v>2823734.45</v>
      </c>
      <c r="G125" s="88"/>
    </row>
    <row r="126" spans="1:7" ht="34.5" x14ac:dyDescent="0.25">
      <c r="A126" s="142" t="s">
        <v>274</v>
      </c>
      <c r="B126" s="143" t="s">
        <v>21</v>
      </c>
      <c r="C126" s="144" t="s">
        <v>381</v>
      </c>
      <c r="D126" s="145">
        <v>1052000</v>
      </c>
      <c r="E126" s="145">
        <v>173087.33</v>
      </c>
      <c r="F126" s="146">
        <v>878912.67</v>
      </c>
      <c r="G126" s="88"/>
    </row>
    <row r="127" spans="1:7" x14ac:dyDescent="0.25">
      <c r="A127" s="142" t="s">
        <v>706</v>
      </c>
      <c r="B127" s="143" t="s">
        <v>21</v>
      </c>
      <c r="C127" s="144" t="s">
        <v>797</v>
      </c>
      <c r="D127" s="145">
        <v>29535383.380000003</v>
      </c>
      <c r="E127" s="145">
        <v>15009827.85</v>
      </c>
      <c r="F127" s="146">
        <v>14525555.530000001</v>
      </c>
      <c r="G127" s="88"/>
    </row>
    <row r="128" spans="1:7" ht="45.75" x14ac:dyDescent="0.25">
      <c r="A128" s="142" t="s">
        <v>796</v>
      </c>
      <c r="B128" s="143" t="s">
        <v>21</v>
      </c>
      <c r="C128" s="144" t="s">
        <v>795</v>
      </c>
      <c r="D128" s="145">
        <v>29535383.380000003</v>
      </c>
      <c r="E128" s="145">
        <v>15009827.85</v>
      </c>
      <c r="F128" s="146">
        <v>14525555.530000001</v>
      </c>
      <c r="G128" s="88"/>
    </row>
    <row r="129" spans="1:7" ht="34.5" x14ac:dyDescent="0.25">
      <c r="A129" s="142" t="s">
        <v>382</v>
      </c>
      <c r="B129" s="143" t="s">
        <v>21</v>
      </c>
      <c r="C129" s="144" t="s">
        <v>794</v>
      </c>
      <c r="D129" s="145">
        <v>9547521.3800000008</v>
      </c>
      <c r="E129" s="145">
        <v>5021965.8499999996</v>
      </c>
      <c r="F129" s="146">
        <v>4525555.53</v>
      </c>
      <c r="G129" s="88"/>
    </row>
    <row r="130" spans="1:7" ht="23.25" x14ac:dyDescent="0.25">
      <c r="A130" s="142" t="s">
        <v>229</v>
      </c>
      <c r="B130" s="143" t="s">
        <v>21</v>
      </c>
      <c r="C130" s="144" t="s">
        <v>793</v>
      </c>
      <c r="D130" s="145">
        <v>9547521.3800000008</v>
      </c>
      <c r="E130" s="145">
        <v>5021965.8499999996</v>
      </c>
      <c r="F130" s="146">
        <v>4525555.53</v>
      </c>
      <c r="G130" s="88"/>
    </row>
    <row r="131" spans="1:7" x14ac:dyDescent="0.25">
      <c r="A131" s="142" t="s">
        <v>231</v>
      </c>
      <c r="B131" s="143" t="s">
        <v>21</v>
      </c>
      <c r="C131" s="144" t="s">
        <v>792</v>
      </c>
      <c r="D131" s="145">
        <v>2138721.38</v>
      </c>
      <c r="E131" s="145" t="s">
        <v>18</v>
      </c>
      <c r="F131" s="146">
        <v>2138721.38</v>
      </c>
      <c r="G131" s="88"/>
    </row>
    <row r="132" spans="1:7" ht="34.5" x14ac:dyDescent="0.25">
      <c r="A132" s="142" t="s">
        <v>874</v>
      </c>
      <c r="B132" s="143" t="s">
        <v>21</v>
      </c>
      <c r="C132" s="144" t="s">
        <v>873</v>
      </c>
      <c r="D132" s="145">
        <v>7408800</v>
      </c>
      <c r="E132" s="145">
        <v>5021965.8499999996</v>
      </c>
      <c r="F132" s="146">
        <v>2386834.15</v>
      </c>
      <c r="G132" s="88"/>
    </row>
    <row r="133" spans="1:7" ht="34.5" x14ac:dyDescent="0.25">
      <c r="A133" s="142" t="s">
        <v>940</v>
      </c>
      <c r="B133" s="143" t="s">
        <v>21</v>
      </c>
      <c r="C133" s="144" t="s">
        <v>941</v>
      </c>
      <c r="D133" s="145">
        <v>19987862</v>
      </c>
      <c r="E133" s="145">
        <v>9987862</v>
      </c>
      <c r="F133" s="146">
        <v>10000000</v>
      </c>
      <c r="G133" s="88"/>
    </row>
    <row r="134" spans="1:7" ht="23.25" x14ac:dyDescent="0.25">
      <c r="A134" s="142" t="s">
        <v>229</v>
      </c>
      <c r="B134" s="143" t="s">
        <v>21</v>
      </c>
      <c r="C134" s="144" t="s">
        <v>942</v>
      </c>
      <c r="D134" s="145">
        <v>19987862</v>
      </c>
      <c r="E134" s="145">
        <v>9987862</v>
      </c>
      <c r="F134" s="146">
        <v>10000000</v>
      </c>
      <c r="G134" s="88"/>
    </row>
    <row r="135" spans="1:7" x14ac:dyDescent="0.25">
      <c r="A135" s="142" t="s">
        <v>231</v>
      </c>
      <c r="B135" s="143" t="s">
        <v>21</v>
      </c>
      <c r="C135" s="144" t="s">
        <v>943</v>
      </c>
      <c r="D135" s="145">
        <v>19987862</v>
      </c>
      <c r="E135" s="145">
        <v>9987862</v>
      </c>
      <c r="F135" s="146">
        <v>10000000</v>
      </c>
      <c r="G135" s="88"/>
    </row>
    <row r="136" spans="1:7" x14ac:dyDescent="0.25">
      <c r="A136" s="137" t="s">
        <v>383</v>
      </c>
      <c r="B136" s="138" t="s">
        <v>21</v>
      </c>
      <c r="C136" s="139" t="s">
        <v>384</v>
      </c>
      <c r="D136" s="140">
        <v>124212600</v>
      </c>
      <c r="E136" s="140">
        <v>23028151.120000001</v>
      </c>
      <c r="F136" s="141">
        <v>101184448.88</v>
      </c>
      <c r="G136" s="88"/>
    </row>
    <row r="137" spans="1:7" x14ac:dyDescent="0.25">
      <c r="A137" s="137" t="s">
        <v>944</v>
      </c>
      <c r="B137" s="138" t="s">
        <v>21</v>
      </c>
      <c r="C137" s="139" t="s">
        <v>945</v>
      </c>
      <c r="D137" s="140">
        <v>4435000</v>
      </c>
      <c r="E137" s="140">
        <v>673494.53</v>
      </c>
      <c r="F137" s="141">
        <v>3761505.47</v>
      </c>
      <c r="G137" s="88"/>
    </row>
    <row r="138" spans="1:7" x14ac:dyDescent="0.25">
      <c r="A138" s="142" t="s">
        <v>249</v>
      </c>
      <c r="B138" s="143" t="s">
        <v>21</v>
      </c>
      <c r="C138" s="144" t="s">
        <v>946</v>
      </c>
      <c r="D138" s="145">
        <v>4435000</v>
      </c>
      <c r="E138" s="145">
        <v>673494.53</v>
      </c>
      <c r="F138" s="146">
        <v>3761505.47</v>
      </c>
      <c r="G138" s="88"/>
    </row>
    <row r="139" spans="1:7" x14ac:dyDescent="0.25">
      <c r="A139" s="142" t="s">
        <v>224</v>
      </c>
      <c r="B139" s="143" t="s">
        <v>21</v>
      </c>
      <c r="C139" s="144" t="s">
        <v>947</v>
      </c>
      <c r="D139" s="145">
        <v>4435000</v>
      </c>
      <c r="E139" s="145">
        <v>673494.53</v>
      </c>
      <c r="F139" s="146">
        <v>3761505.47</v>
      </c>
      <c r="G139" s="88"/>
    </row>
    <row r="140" spans="1:7" x14ac:dyDescent="0.25">
      <c r="A140" s="142" t="s">
        <v>224</v>
      </c>
      <c r="B140" s="143" t="s">
        <v>21</v>
      </c>
      <c r="C140" s="144" t="s">
        <v>948</v>
      </c>
      <c r="D140" s="145">
        <v>4435000</v>
      </c>
      <c r="E140" s="145">
        <v>673494.53</v>
      </c>
      <c r="F140" s="146">
        <v>3761505.47</v>
      </c>
      <c r="G140" s="88"/>
    </row>
    <row r="141" spans="1:7" ht="34.5" x14ac:dyDescent="0.25">
      <c r="A141" s="142" t="s">
        <v>949</v>
      </c>
      <c r="B141" s="143" t="s">
        <v>21</v>
      </c>
      <c r="C141" s="144" t="s">
        <v>950</v>
      </c>
      <c r="D141" s="145">
        <v>4435000</v>
      </c>
      <c r="E141" s="145">
        <v>673494.53</v>
      </c>
      <c r="F141" s="146">
        <v>3761505.47</v>
      </c>
      <c r="G141" s="88"/>
    </row>
    <row r="142" spans="1:7" ht="23.25" x14ac:dyDescent="0.25">
      <c r="A142" s="142" t="s">
        <v>229</v>
      </c>
      <c r="B142" s="143" t="s">
        <v>21</v>
      </c>
      <c r="C142" s="144" t="s">
        <v>951</v>
      </c>
      <c r="D142" s="145">
        <v>4435000</v>
      </c>
      <c r="E142" s="145">
        <v>673494.53</v>
      </c>
      <c r="F142" s="146">
        <v>3761505.47</v>
      </c>
      <c r="G142" s="88"/>
    </row>
    <row r="143" spans="1:7" x14ac:dyDescent="0.25">
      <c r="A143" s="142" t="s">
        <v>231</v>
      </c>
      <c r="B143" s="143" t="s">
        <v>21</v>
      </c>
      <c r="C143" s="144" t="s">
        <v>952</v>
      </c>
      <c r="D143" s="145">
        <v>4435000</v>
      </c>
      <c r="E143" s="145">
        <v>673494.53</v>
      </c>
      <c r="F143" s="146">
        <v>3761505.47</v>
      </c>
      <c r="G143" s="88"/>
    </row>
    <row r="144" spans="1:7" x14ac:dyDescent="0.25">
      <c r="A144" s="137" t="s">
        <v>385</v>
      </c>
      <c r="B144" s="138" t="s">
        <v>21</v>
      </c>
      <c r="C144" s="139" t="s">
        <v>386</v>
      </c>
      <c r="D144" s="140">
        <v>118387600</v>
      </c>
      <c r="E144" s="140">
        <v>22254656.59</v>
      </c>
      <c r="F144" s="141">
        <v>96132943.409999996</v>
      </c>
      <c r="G144" s="88"/>
    </row>
    <row r="145" spans="1:7" ht="23.25" x14ac:dyDescent="0.25">
      <c r="A145" s="142" t="s">
        <v>387</v>
      </c>
      <c r="B145" s="143" t="s">
        <v>21</v>
      </c>
      <c r="C145" s="144" t="s">
        <v>388</v>
      </c>
      <c r="D145" s="145">
        <v>118387600</v>
      </c>
      <c r="E145" s="145">
        <v>22254656.59</v>
      </c>
      <c r="F145" s="146">
        <v>96132943.409999996</v>
      </c>
      <c r="G145" s="88"/>
    </row>
    <row r="146" spans="1:7" x14ac:dyDescent="0.25">
      <c r="A146" s="142" t="s">
        <v>262</v>
      </c>
      <c r="B146" s="143" t="s">
        <v>21</v>
      </c>
      <c r="C146" s="144" t="s">
        <v>389</v>
      </c>
      <c r="D146" s="145">
        <v>97387600</v>
      </c>
      <c r="E146" s="145">
        <v>22254656.59</v>
      </c>
      <c r="F146" s="146">
        <v>75132943.409999996</v>
      </c>
      <c r="G146" s="88"/>
    </row>
    <row r="147" spans="1:7" ht="57" x14ac:dyDescent="0.25">
      <c r="A147" s="142" t="s">
        <v>390</v>
      </c>
      <c r="B147" s="143" t="s">
        <v>21</v>
      </c>
      <c r="C147" s="144" t="s">
        <v>391</v>
      </c>
      <c r="D147" s="145">
        <v>95038800</v>
      </c>
      <c r="E147" s="145">
        <v>22072298.59</v>
      </c>
      <c r="F147" s="146">
        <v>72966501.409999996</v>
      </c>
      <c r="G147" s="88"/>
    </row>
    <row r="148" spans="1:7" ht="23.25" x14ac:dyDescent="0.25">
      <c r="A148" s="142" t="s">
        <v>296</v>
      </c>
      <c r="B148" s="143" t="s">
        <v>21</v>
      </c>
      <c r="C148" s="144" t="s">
        <v>392</v>
      </c>
      <c r="D148" s="145">
        <v>84682000</v>
      </c>
      <c r="E148" s="145">
        <v>21443900.210000001</v>
      </c>
      <c r="F148" s="146">
        <v>63238099.789999999</v>
      </c>
      <c r="G148" s="88"/>
    </row>
    <row r="149" spans="1:7" ht="23.25" x14ac:dyDescent="0.25">
      <c r="A149" s="142" t="s">
        <v>265</v>
      </c>
      <c r="B149" s="143" t="s">
        <v>21</v>
      </c>
      <c r="C149" s="144" t="s">
        <v>393</v>
      </c>
      <c r="D149" s="145">
        <v>84682000</v>
      </c>
      <c r="E149" s="145">
        <v>21443900.210000001</v>
      </c>
      <c r="F149" s="146">
        <v>63238099.789999999</v>
      </c>
      <c r="G149" s="88"/>
    </row>
    <row r="150" spans="1:7" ht="45.75" x14ac:dyDescent="0.25">
      <c r="A150" s="142" t="s">
        <v>394</v>
      </c>
      <c r="B150" s="143" t="s">
        <v>21</v>
      </c>
      <c r="C150" s="144" t="s">
        <v>395</v>
      </c>
      <c r="D150" s="145">
        <v>84682000</v>
      </c>
      <c r="E150" s="145">
        <v>21443900.210000001</v>
      </c>
      <c r="F150" s="146">
        <v>63238099.789999999</v>
      </c>
      <c r="G150" s="88"/>
    </row>
    <row r="151" spans="1:7" ht="34.5" x14ac:dyDescent="0.25">
      <c r="A151" s="142" t="s">
        <v>808</v>
      </c>
      <c r="B151" s="143" t="s">
        <v>21</v>
      </c>
      <c r="C151" s="144" t="s">
        <v>791</v>
      </c>
      <c r="D151" s="145">
        <v>10356800</v>
      </c>
      <c r="E151" s="145">
        <v>628398.38</v>
      </c>
      <c r="F151" s="146">
        <v>9728401.6199999992</v>
      </c>
      <c r="G151" s="88"/>
    </row>
    <row r="152" spans="1:7" ht="23.25" x14ac:dyDescent="0.25">
      <c r="A152" s="142" t="s">
        <v>265</v>
      </c>
      <c r="B152" s="143" t="s">
        <v>21</v>
      </c>
      <c r="C152" s="144" t="s">
        <v>790</v>
      </c>
      <c r="D152" s="145">
        <v>10356800</v>
      </c>
      <c r="E152" s="145">
        <v>628398.38</v>
      </c>
      <c r="F152" s="146">
        <v>9728401.6199999992</v>
      </c>
      <c r="G152" s="88"/>
    </row>
    <row r="153" spans="1:7" x14ac:dyDescent="0.25">
      <c r="A153" s="142" t="s">
        <v>266</v>
      </c>
      <c r="B153" s="143" t="s">
        <v>21</v>
      </c>
      <c r="C153" s="144" t="s">
        <v>789</v>
      </c>
      <c r="D153" s="145">
        <v>10356800</v>
      </c>
      <c r="E153" s="145">
        <v>628398.38</v>
      </c>
      <c r="F153" s="146">
        <v>9728401.6199999992</v>
      </c>
      <c r="G153" s="88"/>
    </row>
    <row r="154" spans="1:7" ht="34.5" x14ac:dyDescent="0.25">
      <c r="A154" s="142" t="s">
        <v>399</v>
      </c>
      <c r="B154" s="143" t="s">
        <v>21</v>
      </c>
      <c r="C154" s="144" t="s">
        <v>400</v>
      </c>
      <c r="D154" s="145">
        <v>2298800</v>
      </c>
      <c r="E154" s="145">
        <v>182358</v>
      </c>
      <c r="F154" s="146">
        <v>2116442</v>
      </c>
      <c r="G154" s="88"/>
    </row>
    <row r="155" spans="1:7" ht="34.5" x14ac:dyDescent="0.25">
      <c r="A155" s="142" t="s">
        <v>401</v>
      </c>
      <c r="B155" s="143" t="s">
        <v>21</v>
      </c>
      <c r="C155" s="144" t="s">
        <v>402</v>
      </c>
      <c r="D155" s="145">
        <v>2298800</v>
      </c>
      <c r="E155" s="145">
        <v>182358</v>
      </c>
      <c r="F155" s="146">
        <v>2116442</v>
      </c>
      <c r="G155" s="88"/>
    </row>
    <row r="156" spans="1:7" ht="23.25" x14ac:dyDescent="0.25">
      <c r="A156" s="142" t="s">
        <v>265</v>
      </c>
      <c r="B156" s="143" t="s">
        <v>21</v>
      </c>
      <c r="C156" s="144" t="s">
        <v>403</v>
      </c>
      <c r="D156" s="145">
        <v>2298800</v>
      </c>
      <c r="E156" s="145">
        <v>182358</v>
      </c>
      <c r="F156" s="146">
        <v>2116442</v>
      </c>
      <c r="G156" s="88"/>
    </row>
    <row r="157" spans="1:7" x14ac:dyDescent="0.25">
      <c r="A157" s="142" t="s">
        <v>266</v>
      </c>
      <c r="B157" s="143" t="s">
        <v>21</v>
      </c>
      <c r="C157" s="144" t="s">
        <v>404</v>
      </c>
      <c r="D157" s="145">
        <v>2298800</v>
      </c>
      <c r="E157" s="145">
        <v>182358</v>
      </c>
      <c r="F157" s="146">
        <v>2116442</v>
      </c>
      <c r="G157" s="88"/>
    </row>
    <row r="158" spans="1:7" ht="45.75" x14ac:dyDescent="0.25">
      <c r="A158" s="142" t="s">
        <v>405</v>
      </c>
      <c r="B158" s="143" t="s">
        <v>21</v>
      </c>
      <c r="C158" s="144" t="s">
        <v>406</v>
      </c>
      <c r="D158" s="145">
        <v>50000</v>
      </c>
      <c r="E158" s="145" t="s">
        <v>18</v>
      </c>
      <c r="F158" s="146">
        <v>50000</v>
      </c>
      <c r="G158" s="88"/>
    </row>
    <row r="159" spans="1:7" ht="23.25" x14ac:dyDescent="0.25">
      <c r="A159" s="142" t="s">
        <v>872</v>
      </c>
      <c r="B159" s="143" t="s">
        <v>21</v>
      </c>
      <c r="C159" s="144" t="s">
        <v>871</v>
      </c>
      <c r="D159" s="145">
        <v>50000</v>
      </c>
      <c r="E159" s="145" t="s">
        <v>18</v>
      </c>
      <c r="F159" s="146">
        <v>50000</v>
      </c>
      <c r="G159" s="88"/>
    </row>
    <row r="160" spans="1:7" ht="23.25" x14ac:dyDescent="0.25">
      <c r="A160" s="142" t="s">
        <v>229</v>
      </c>
      <c r="B160" s="143" t="s">
        <v>21</v>
      </c>
      <c r="C160" s="144" t="s">
        <v>870</v>
      </c>
      <c r="D160" s="145">
        <v>50000</v>
      </c>
      <c r="E160" s="145" t="s">
        <v>18</v>
      </c>
      <c r="F160" s="146">
        <v>50000</v>
      </c>
      <c r="G160" s="88"/>
    </row>
    <row r="161" spans="1:7" x14ac:dyDescent="0.25">
      <c r="A161" s="142" t="s">
        <v>231</v>
      </c>
      <c r="B161" s="143" t="s">
        <v>21</v>
      </c>
      <c r="C161" s="144" t="s">
        <v>869</v>
      </c>
      <c r="D161" s="145">
        <v>50000</v>
      </c>
      <c r="E161" s="145" t="s">
        <v>18</v>
      </c>
      <c r="F161" s="146">
        <v>50000</v>
      </c>
      <c r="G161" s="88"/>
    </row>
    <row r="162" spans="1:7" x14ac:dyDescent="0.25">
      <c r="A162" s="142" t="s">
        <v>706</v>
      </c>
      <c r="B162" s="143" t="s">
        <v>21</v>
      </c>
      <c r="C162" s="144" t="s">
        <v>788</v>
      </c>
      <c r="D162" s="145">
        <v>21000000</v>
      </c>
      <c r="E162" s="145" t="s">
        <v>18</v>
      </c>
      <c r="F162" s="146">
        <v>21000000</v>
      </c>
      <c r="G162" s="88"/>
    </row>
    <row r="163" spans="1:7" ht="34.5" x14ac:dyDescent="0.25">
      <c r="A163" s="142" t="s">
        <v>787</v>
      </c>
      <c r="B163" s="143" t="s">
        <v>21</v>
      </c>
      <c r="C163" s="144" t="s">
        <v>786</v>
      </c>
      <c r="D163" s="145">
        <v>21000000</v>
      </c>
      <c r="E163" s="145" t="s">
        <v>18</v>
      </c>
      <c r="F163" s="146">
        <v>21000000</v>
      </c>
      <c r="G163" s="88"/>
    </row>
    <row r="164" spans="1:7" ht="68.25" x14ac:dyDescent="0.25">
      <c r="A164" s="142" t="s">
        <v>868</v>
      </c>
      <c r="B164" s="143" t="s">
        <v>21</v>
      </c>
      <c r="C164" s="144" t="s">
        <v>867</v>
      </c>
      <c r="D164" s="145">
        <v>13000000</v>
      </c>
      <c r="E164" s="145" t="s">
        <v>18</v>
      </c>
      <c r="F164" s="146">
        <v>13000000</v>
      </c>
      <c r="G164" s="88"/>
    </row>
    <row r="165" spans="1:7" ht="23.25" x14ac:dyDescent="0.25">
      <c r="A165" s="142" t="s">
        <v>229</v>
      </c>
      <c r="B165" s="143" t="s">
        <v>21</v>
      </c>
      <c r="C165" s="144" t="s">
        <v>866</v>
      </c>
      <c r="D165" s="145">
        <v>13000000</v>
      </c>
      <c r="E165" s="145" t="s">
        <v>18</v>
      </c>
      <c r="F165" s="146">
        <v>13000000</v>
      </c>
      <c r="G165" s="88"/>
    </row>
    <row r="166" spans="1:7" x14ac:dyDescent="0.25">
      <c r="A166" s="142" t="s">
        <v>231</v>
      </c>
      <c r="B166" s="143" t="s">
        <v>21</v>
      </c>
      <c r="C166" s="144" t="s">
        <v>865</v>
      </c>
      <c r="D166" s="145">
        <v>13000000</v>
      </c>
      <c r="E166" s="145" t="s">
        <v>18</v>
      </c>
      <c r="F166" s="146">
        <v>13000000</v>
      </c>
      <c r="G166" s="88"/>
    </row>
    <row r="167" spans="1:7" ht="34.5" x14ac:dyDescent="0.25">
      <c r="A167" s="142" t="s">
        <v>864</v>
      </c>
      <c r="B167" s="143" t="s">
        <v>21</v>
      </c>
      <c r="C167" s="144" t="s">
        <v>863</v>
      </c>
      <c r="D167" s="145">
        <v>8000000</v>
      </c>
      <c r="E167" s="145" t="s">
        <v>18</v>
      </c>
      <c r="F167" s="146">
        <v>8000000</v>
      </c>
      <c r="G167" s="88"/>
    </row>
    <row r="168" spans="1:7" ht="23.25" x14ac:dyDescent="0.25">
      <c r="A168" s="142" t="s">
        <v>229</v>
      </c>
      <c r="B168" s="143" t="s">
        <v>21</v>
      </c>
      <c r="C168" s="144" t="s">
        <v>862</v>
      </c>
      <c r="D168" s="145">
        <v>3000000</v>
      </c>
      <c r="E168" s="145" t="s">
        <v>18</v>
      </c>
      <c r="F168" s="146">
        <v>3000000</v>
      </c>
      <c r="G168" s="88"/>
    </row>
    <row r="169" spans="1:7" x14ac:dyDescent="0.25">
      <c r="A169" s="142" t="s">
        <v>231</v>
      </c>
      <c r="B169" s="143" t="s">
        <v>21</v>
      </c>
      <c r="C169" s="144" t="s">
        <v>861</v>
      </c>
      <c r="D169" s="145">
        <v>3000000</v>
      </c>
      <c r="E169" s="145" t="s">
        <v>18</v>
      </c>
      <c r="F169" s="146">
        <v>3000000</v>
      </c>
      <c r="G169" s="88"/>
    </row>
    <row r="170" spans="1:7" ht="23.25" x14ac:dyDescent="0.25">
      <c r="A170" s="142" t="s">
        <v>396</v>
      </c>
      <c r="B170" s="143" t="s">
        <v>21</v>
      </c>
      <c r="C170" s="144" t="s">
        <v>953</v>
      </c>
      <c r="D170" s="145">
        <v>5000000</v>
      </c>
      <c r="E170" s="145" t="s">
        <v>18</v>
      </c>
      <c r="F170" s="146">
        <v>5000000</v>
      </c>
      <c r="G170" s="88"/>
    </row>
    <row r="171" spans="1:7" ht="34.5" x14ac:dyDescent="0.25">
      <c r="A171" s="142" t="s">
        <v>397</v>
      </c>
      <c r="B171" s="143" t="s">
        <v>21</v>
      </c>
      <c r="C171" s="144" t="s">
        <v>954</v>
      </c>
      <c r="D171" s="145">
        <v>5000000</v>
      </c>
      <c r="E171" s="145" t="s">
        <v>18</v>
      </c>
      <c r="F171" s="146">
        <v>5000000</v>
      </c>
      <c r="G171" s="88"/>
    </row>
    <row r="172" spans="1:7" ht="22.5" x14ac:dyDescent="0.25">
      <c r="A172" s="137" t="s">
        <v>407</v>
      </c>
      <c r="B172" s="138" t="s">
        <v>21</v>
      </c>
      <c r="C172" s="139" t="s">
        <v>408</v>
      </c>
      <c r="D172" s="140">
        <v>1390000</v>
      </c>
      <c r="E172" s="140">
        <v>100000</v>
      </c>
      <c r="F172" s="141">
        <v>1290000</v>
      </c>
      <c r="G172" s="88"/>
    </row>
    <row r="173" spans="1:7" ht="34.5" x14ac:dyDescent="0.25">
      <c r="A173" s="142" t="s">
        <v>409</v>
      </c>
      <c r="B173" s="143" t="s">
        <v>21</v>
      </c>
      <c r="C173" s="144" t="s">
        <v>410</v>
      </c>
      <c r="D173" s="145">
        <v>90000</v>
      </c>
      <c r="E173" s="145" t="s">
        <v>18</v>
      </c>
      <c r="F173" s="146">
        <v>90000</v>
      </c>
      <c r="G173" s="88"/>
    </row>
    <row r="174" spans="1:7" x14ac:dyDescent="0.25">
      <c r="A174" s="142" t="s">
        <v>262</v>
      </c>
      <c r="B174" s="143" t="s">
        <v>21</v>
      </c>
      <c r="C174" s="144" t="s">
        <v>411</v>
      </c>
      <c r="D174" s="145">
        <v>90000</v>
      </c>
      <c r="E174" s="145" t="s">
        <v>18</v>
      </c>
      <c r="F174" s="146">
        <v>90000</v>
      </c>
      <c r="G174" s="88"/>
    </row>
    <row r="175" spans="1:7" ht="45.75" x14ac:dyDescent="0.25">
      <c r="A175" s="142" t="s">
        <v>412</v>
      </c>
      <c r="B175" s="143" t="s">
        <v>21</v>
      </c>
      <c r="C175" s="144" t="s">
        <v>413</v>
      </c>
      <c r="D175" s="145">
        <v>90000</v>
      </c>
      <c r="E175" s="145" t="s">
        <v>18</v>
      </c>
      <c r="F175" s="146">
        <v>90000</v>
      </c>
      <c r="G175" s="88"/>
    </row>
    <row r="176" spans="1:7" ht="45.75" x14ac:dyDescent="0.25">
      <c r="A176" s="142" t="s">
        <v>414</v>
      </c>
      <c r="B176" s="143" t="s">
        <v>21</v>
      </c>
      <c r="C176" s="144" t="s">
        <v>415</v>
      </c>
      <c r="D176" s="145">
        <v>90000</v>
      </c>
      <c r="E176" s="145" t="s">
        <v>18</v>
      </c>
      <c r="F176" s="146">
        <v>90000</v>
      </c>
      <c r="G176" s="88"/>
    </row>
    <row r="177" spans="1:7" ht="23.25" x14ac:dyDescent="0.25">
      <c r="A177" s="142" t="s">
        <v>229</v>
      </c>
      <c r="B177" s="143" t="s">
        <v>21</v>
      </c>
      <c r="C177" s="144" t="s">
        <v>416</v>
      </c>
      <c r="D177" s="145">
        <v>90000</v>
      </c>
      <c r="E177" s="145" t="s">
        <v>18</v>
      </c>
      <c r="F177" s="146">
        <v>90000</v>
      </c>
      <c r="G177" s="88"/>
    </row>
    <row r="178" spans="1:7" x14ac:dyDescent="0.25">
      <c r="A178" s="142" t="s">
        <v>231</v>
      </c>
      <c r="B178" s="143" t="s">
        <v>21</v>
      </c>
      <c r="C178" s="144" t="s">
        <v>417</v>
      </c>
      <c r="D178" s="145">
        <v>90000</v>
      </c>
      <c r="E178" s="145" t="s">
        <v>18</v>
      </c>
      <c r="F178" s="146">
        <v>90000</v>
      </c>
      <c r="G178" s="88"/>
    </row>
    <row r="179" spans="1:7" x14ac:dyDescent="0.25">
      <c r="A179" s="142" t="s">
        <v>249</v>
      </c>
      <c r="B179" s="143" t="s">
        <v>21</v>
      </c>
      <c r="C179" s="144" t="s">
        <v>418</v>
      </c>
      <c r="D179" s="145">
        <v>1300000</v>
      </c>
      <c r="E179" s="145">
        <v>100000</v>
      </c>
      <c r="F179" s="146">
        <v>1200000</v>
      </c>
      <c r="G179" s="88"/>
    </row>
    <row r="180" spans="1:7" x14ac:dyDescent="0.25">
      <c r="A180" s="142" t="s">
        <v>224</v>
      </c>
      <c r="B180" s="143" t="s">
        <v>21</v>
      </c>
      <c r="C180" s="144" t="s">
        <v>419</v>
      </c>
      <c r="D180" s="145">
        <v>1300000</v>
      </c>
      <c r="E180" s="145">
        <v>100000</v>
      </c>
      <c r="F180" s="146">
        <v>1200000</v>
      </c>
      <c r="G180" s="88"/>
    </row>
    <row r="181" spans="1:7" x14ac:dyDescent="0.25">
      <c r="A181" s="142" t="s">
        <v>224</v>
      </c>
      <c r="B181" s="143" t="s">
        <v>21</v>
      </c>
      <c r="C181" s="144" t="s">
        <v>420</v>
      </c>
      <c r="D181" s="145">
        <v>1300000</v>
      </c>
      <c r="E181" s="145">
        <v>100000</v>
      </c>
      <c r="F181" s="146">
        <v>1200000</v>
      </c>
      <c r="G181" s="88"/>
    </row>
    <row r="182" spans="1:7" ht="23.25" x14ac:dyDescent="0.25">
      <c r="A182" s="142" t="s">
        <v>421</v>
      </c>
      <c r="B182" s="143" t="s">
        <v>21</v>
      </c>
      <c r="C182" s="144" t="s">
        <v>422</v>
      </c>
      <c r="D182" s="145">
        <v>1300000</v>
      </c>
      <c r="E182" s="145">
        <v>100000</v>
      </c>
      <c r="F182" s="146">
        <v>1200000</v>
      </c>
      <c r="G182" s="88"/>
    </row>
    <row r="183" spans="1:7" ht="23.25" x14ac:dyDescent="0.25">
      <c r="A183" s="142" t="s">
        <v>229</v>
      </c>
      <c r="B183" s="143" t="s">
        <v>21</v>
      </c>
      <c r="C183" s="144" t="s">
        <v>423</v>
      </c>
      <c r="D183" s="145">
        <v>1300000</v>
      </c>
      <c r="E183" s="145">
        <v>100000</v>
      </c>
      <c r="F183" s="146">
        <v>1200000</v>
      </c>
      <c r="G183" s="88"/>
    </row>
    <row r="184" spans="1:7" x14ac:dyDescent="0.25">
      <c r="A184" s="142" t="s">
        <v>231</v>
      </c>
      <c r="B184" s="143" t="s">
        <v>21</v>
      </c>
      <c r="C184" s="144" t="s">
        <v>424</v>
      </c>
      <c r="D184" s="145">
        <v>1300000</v>
      </c>
      <c r="E184" s="145">
        <v>100000</v>
      </c>
      <c r="F184" s="146">
        <v>1200000</v>
      </c>
      <c r="G184" s="88"/>
    </row>
    <row r="185" spans="1:7" x14ac:dyDescent="0.25">
      <c r="A185" s="137" t="s">
        <v>425</v>
      </c>
      <c r="B185" s="138" t="s">
        <v>21</v>
      </c>
      <c r="C185" s="139" t="s">
        <v>426</v>
      </c>
      <c r="D185" s="140">
        <v>269930960.03999996</v>
      </c>
      <c r="E185" s="140">
        <v>32925588.119999997</v>
      </c>
      <c r="F185" s="141">
        <v>237005371.91999999</v>
      </c>
      <c r="G185" s="88"/>
    </row>
    <row r="186" spans="1:7" x14ac:dyDescent="0.25">
      <c r="A186" s="137" t="s">
        <v>427</v>
      </c>
      <c r="B186" s="138" t="s">
        <v>21</v>
      </c>
      <c r="C186" s="139" t="s">
        <v>428</v>
      </c>
      <c r="D186" s="140">
        <v>13462686.939999999</v>
      </c>
      <c r="E186" s="140">
        <v>4142819.46</v>
      </c>
      <c r="F186" s="141">
        <v>9319867.4800000004</v>
      </c>
      <c r="G186" s="88"/>
    </row>
    <row r="187" spans="1:7" ht="57" x14ac:dyDescent="0.25">
      <c r="A187" s="142" t="s">
        <v>429</v>
      </c>
      <c r="B187" s="143" t="s">
        <v>21</v>
      </c>
      <c r="C187" s="144" t="s">
        <v>430</v>
      </c>
      <c r="D187" s="145">
        <v>350000</v>
      </c>
      <c r="E187" s="145" t="s">
        <v>18</v>
      </c>
      <c r="F187" s="146">
        <v>350000</v>
      </c>
      <c r="G187" s="88"/>
    </row>
    <row r="188" spans="1:7" x14ac:dyDescent="0.25">
      <c r="A188" s="142" t="s">
        <v>262</v>
      </c>
      <c r="B188" s="143" t="s">
        <v>21</v>
      </c>
      <c r="C188" s="144" t="s">
        <v>431</v>
      </c>
      <c r="D188" s="145">
        <v>350000</v>
      </c>
      <c r="E188" s="145" t="s">
        <v>18</v>
      </c>
      <c r="F188" s="146">
        <v>350000</v>
      </c>
      <c r="G188" s="88"/>
    </row>
    <row r="189" spans="1:7" ht="34.5" x14ac:dyDescent="0.25">
      <c r="A189" s="142" t="s">
        <v>432</v>
      </c>
      <c r="B189" s="143" t="s">
        <v>21</v>
      </c>
      <c r="C189" s="144" t="s">
        <v>433</v>
      </c>
      <c r="D189" s="145">
        <v>350000</v>
      </c>
      <c r="E189" s="145" t="s">
        <v>18</v>
      </c>
      <c r="F189" s="146">
        <v>350000</v>
      </c>
      <c r="G189" s="88"/>
    </row>
    <row r="190" spans="1:7" ht="34.5" x14ac:dyDescent="0.25">
      <c r="A190" s="142" t="s">
        <v>434</v>
      </c>
      <c r="B190" s="143" t="s">
        <v>21</v>
      </c>
      <c r="C190" s="144" t="s">
        <v>435</v>
      </c>
      <c r="D190" s="145">
        <v>350000</v>
      </c>
      <c r="E190" s="145" t="s">
        <v>18</v>
      </c>
      <c r="F190" s="146">
        <v>350000</v>
      </c>
      <c r="G190" s="88"/>
    </row>
    <row r="191" spans="1:7" ht="23.25" x14ac:dyDescent="0.25">
      <c r="A191" s="142" t="s">
        <v>229</v>
      </c>
      <c r="B191" s="143" t="s">
        <v>21</v>
      </c>
      <c r="C191" s="144" t="s">
        <v>436</v>
      </c>
      <c r="D191" s="145">
        <v>350000</v>
      </c>
      <c r="E191" s="145" t="s">
        <v>18</v>
      </c>
      <c r="F191" s="146">
        <v>350000</v>
      </c>
      <c r="G191" s="88"/>
    </row>
    <row r="192" spans="1:7" x14ac:dyDescent="0.25">
      <c r="A192" s="142" t="s">
        <v>231</v>
      </c>
      <c r="B192" s="143" t="s">
        <v>21</v>
      </c>
      <c r="C192" s="144" t="s">
        <v>437</v>
      </c>
      <c r="D192" s="145">
        <v>350000</v>
      </c>
      <c r="E192" s="145" t="s">
        <v>18</v>
      </c>
      <c r="F192" s="146">
        <v>350000</v>
      </c>
      <c r="G192" s="88"/>
    </row>
    <row r="193" spans="1:7" ht="34.5" x14ac:dyDescent="0.25">
      <c r="A193" s="142" t="s">
        <v>438</v>
      </c>
      <c r="B193" s="143" t="s">
        <v>21</v>
      </c>
      <c r="C193" s="144" t="s">
        <v>439</v>
      </c>
      <c r="D193" s="145">
        <v>10469100</v>
      </c>
      <c r="E193" s="145">
        <v>3847748.29</v>
      </c>
      <c r="F193" s="146">
        <v>6621351.71</v>
      </c>
      <c r="G193" s="88"/>
    </row>
    <row r="194" spans="1:7" x14ac:dyDescent="0.25">
      <c r="A194" s="142" t="s">
        <v>262</v>
      </c>
      <c r="B194" s="143" t="s">
        <v>21</v>
      </c>
      <c r="C194" s="144" t="s">
        <v>440</v>
      </c>
      <c r="D194" s="145">
        <v>10469100</v>
      </c>
      <c r="E194" s="145">
        <v>3847748.29</v>
      </c>
      <c r="F194" s="146">
        <v>6621351.71</v>
      </c>
      <c r="G194" s="88"/>
    </row>
    <row r="195" spans="1:7" ht="23.25" x14ac:dyDescent="0.25">
      <c r="A195" s="142" t="s">
        <v>441</v>
      </c>
      <c r="B195" s="143" t="s">
        <v>21</v>
      </c>
      <c r="C195" s="144" t="s">
        <v>442</v>
      </c>
      <c r="D195" s="145">
        <v>10469100</v>
      </c>
      <c r="E195" s="145">
        <v>3847748.29</v>
      </c>
      <c r="F195" s="146">
        <v>6621351.71</v>
      </c>
      <c r="G195" s="88"/>
    </row>
    <row r="196" spans="1:7" ht="45.75" x14ac:dyDescent="0.25">
      <c r="A196" s="142" t="s">
        <v>443</v>
      </c>
      <c r="B196" s="143" t="s">
        <v>21</v>
      </c>
      <c r="C196" s="144" t="s">
        <v>444</v>
      </c>
      <c r="D196" s="145">
        <v>9069100</v>
      </c>
      <c r="E196" s="145">
        <v>3847748.29</v>
      </c>
      <c r="F196" s="146">
        <v>5221351.71</v>
      </c>
      <c r="G196" s="88"/>
    </row>
    <row r="197" spans="1:7" ht="23.25" x14ac:dyDescent="0.25">
      <c r="A197" s="142" t="s">
        <v>229</v>
      </c>
      <c r="B197" s="143" t="s">
        <v>21</v>
      </c>
      <c r="C197" s="144" t="s">
        <v>445</v>
      </c>
      <c r="D197" s="145">
        <v>9069100</v>
      </c>
      <c r="E197" s="145">
        <v>3847748.29</v>
      </c>
      <c r="F197" s="146">
        <v>5221351.71</v>
      </c>
      <c r="G197" s="88"/>
    </row>
    <row r="198" spans="1:7" x14ac:dyDescent="0.25">
      <c r="A198" s="142" t="s">
        <v>231</v>
      </c>
      <c r="B198" s="143" t="s">
        <v>21</v>
      </c>
      <c r="C198" s="144" t="s">
        <v>446</v>
      </c>
      <c r="D198" s="145">
        <v>9069100</v>
      </c>
      <c r="E198" s="145">
        <v>3847748.29</v>
      </c>
      <c r="F198" s="146">
        <v>5221351.71</v>
      </c>
      <c r="G198" s="88"/>
    </row>
    <row r="199" spans="1:7" ht="23.25" x14ac:dyDescent="0.25">
      <c r="A199" s="142" t="s">
        <v>447</v>
      </c>
      <c r="B199" s="143" t="s">
        <v>21</v>
      </c>
      <c r="C199" s="144" t="s">
        <v>785</v>
      </c>
      <c r="D199" s="145">
        <v>1400000</v>
      </c>
      <c r="E199" s="145" t="s">
        <v>18</v>
      </c>
      <c r="F199" s="146">
        <v>1400000</v>
      </c>
      <c r="G199" s="88"/>
    </row>
    <row r="200" spans="1:7" ht="23.25" x14ac:dyDescent="0.25">
      <c r="A200" s="142" t="s">
        <v>229</v>
      </c>
      <c r="B200" s="143" t="s">
        <v>21</v>
      </c>
      <c r="C200" s="144" t="s">
        <v>784</v>
      </c>
      <c r="D200" s="145">
        <v>1400000</v>
      </c>
      <c r="E200" s="145" t="s">
        <v>18</v>
      </c>
      <c r="F200" s="146">
        <v>1400000</v>
      </c>
      <c r="G200" s="88"/>
    </row>
    <row r="201" spans="1:7" x14ac:dyDescent="0.25">
      <c r="A201" s="142" t="s">
        <v>231</v>
      </c>
      <c r="B201" s="143" t="s">
        <v>21</v>
      </c>
      <c r="C201" s="144" t="s">
        <v>783</v>
      </c>
      <c r="D201" s="145">
        <v>1400000</v>
      </c>
      <c r="E201" s="145" t="s">
        <v>18</v>
      </c>
      <c r="F201" s="146">
        <v>1400000</v>
      </c>
      <c r="G201" s="88"/>
    </row>
    <row r="202" spans="1:7" x14ac:dyDescent="0.25">
      <c r="A202" s="142" t="s">
        <v>249</v>
      </c>
      <c r="B202" s="143" t="s">
        <v>21</v>
      </c>
      <c r="C202" s="144" t="s">
        <v>448</v>
      </c>
      <c r="D202" s="145">
        <v>2643586.94</v>
      </c>
      <c r="E202" s="145">
        <v>295071.17000000004</v>
      </c>
      <c r="F202" s="146">
        <v>2348515.77</v>
      </c>
      <c r="G202" s="88"/>
    </row>
    <row r="203" spans="1:7" x14ac:dyDescent="0.25">
      <c r="A203" s="142" t="s">
        <v>224</v>
      </c>
      <c r="B203" s="143" t="s">
        <v>21</v>
      </c>
      <c r="C203" s="144" t="s">
        <v>449</v>
      </c>
      <c r="D203" s="145">
        <v>2643586.94</v>
      </c>
      <c r="E203" s="145">
        <v>295071.17000000004</v>
      </c>
      <c r="F203" s="146">
        <v>2348515.77</v>
      </c>
      <c r="G203" s="88"/>
    </row>
    <row r="204" spans="1:7" x14ac:dyDescent="0.25">
      <c r="A204" s="142" t="s">
        <v>224</v>
      </c>
      <c r="B204" s="143" t="s">
        <v>21</v>
      </c>
      <c r="C204" s="144" t="s">
        <v>450</v>
      </c>
      <c r="D204" s="145">
        <v>2643586.94</v>
      </c>
      <c r="E204" s="145">
        <v>295071.17000000004</v>
      </c>
      <c r="F204" s="146">
        <v>2348515.77</v>
      </c>
      <c r="G204" s="88"/>
    </row>
    <row r="205" spans="1:7" ht="23.25" x14ac:dyDescent="0.25">
      <c r="A205" s="142" t="s">
        <v>451</v>
      </c>
      <c r="B205" s="143" t="s">
        <v>21</v>
      </c>
      <c r="C205" s="144" t="s">
        <v>452</v>
      </c>
      <c r="D205" s="145">
        <v>2300000</v>
      </c>
      <c r="E205" s="145">
        <v>251877.17</v>
      </c>
      <c r="F205" s="146">
        <v>2048122.83</v>
      </c>
      <c r="G205" s="88"/>
    </row>
    <row r="206" spans="1:7" ht="23.25" x14ac:dyDescent="0.25">
      <c r="A206" s="142" t="s">
        <v>229</v>
      </c>
      <c r="B206" s="143" t="s">
        <v>21</v>
      </c>
      <c r="C206" s="144" t="s">
        <v>782</v>
      </c>
      <c r="D206" s="145">
        <v>2300000</v>
      </c>
      <c r="E206" s="145">
        <v>251877.17</v>
      </c>
      <c r="F206" s="146">
        <v>2048122.83</v>
      </c>
      <c r="G206" s="88"/>
    </row>
    <row r="207" spans="1:7" x14ac:dyDescent="0.25">
      <c r="A207" s="142" t="s">
        <v>231</v>
      </c>
      <c r="B207" s="143" t="s">
        <v>21</v>
      </c>
      <c r="C207" s="144" t="s">
        <v>781</v>
      </c>
      <c r="D207" s="145">
        <v>2300000</v>
      </c>
      <c r="E207" s="145">
        <v>251877.17</v>
      </c>
      <c r="F207" s="146">
        <v>2048122.83</v>
      </c>
      <c r="G207" s="88"/>
    </row>
    <row r="208" spans="1:7" ht="23.25" x14ac:dyDescent="0.25">
      <c r="A208" s="142" t="s">
        <v>453</v>
      </c>
      <c r="B208" s="143" t="s">
        <v>21</v>
      </c>
      <c r="C208" s="144" t="s">
        <v>454</v>
      </c>
      <c r="D208" s="145">
        <v>343586.94</v>
      </c>
      <c r="E208" s="145">
        <v>43194</v>
      </c>
      <c r="F208" s="146">
        <v>300392.94</v>
      </c>
      <c r="G208" s="88"/>
    </row>
    <row r="209" spans="1:7" ht="23.25" x14ac:dyDescent="0.25">
      <c r="A209" s="142" t="s">
        <v>229</v>
      </c>
      <c r="B209" s="143" t="s">
        <v>21</v>
      </c>
      <c r="C209" s="144" t="s">
        <v>455</v>
      </c>
      <c r="D209" s="145">
        <v>343586.94</v>
      </c>
      <c r="E209" s="145">
        <v>43194</v>
      </c>
      <c r="F209" s="146">
        <v>300392.94</v>
      </c>
      <c r="G209" s="88"/>
    </row>
    <row r="210" spans="1:7" x14ac:dyDescent="0.25">
      <c r="A210" s="142" t="s">
        <v>231</v>
      </c>
      <c r="B210" s="143" t="s">
        <v>21</v>
      </c>
      <c r="C210" s="144" t="s">
        <v>456</v>
      </c>
      <c r="D210" s="145">
        <v>343586.94</v>
      </c>
      <c r="E210" s="145">
        <v>43194</v>
      </c>
      <c r="F210" s="146">
        <v>300392.94</v>
      </c>
      <c r="G210" s="88"/>
    </row>
    <row r="211" spans="1:7" x14ac:dyDescent="0.25">
      <c r="A211" s="137" t="s">
        <v>457</v>
      </c>
      <c r="B211" s="138" t="s">
        <v>21</v>
      </c>
      <c r="C211" s="139" t="s">
        <v>458</v>
      </c>
      <c r="D211" s="140">
        <v>8102551.2000000002</v>
      </c>
      <c r="E211" s="140">
        <v>408448.77</v>
      </c>
      <c r="F211" s="141">
        <v>7694102.4299999997</v>
      </c>
      <c r="G211" s="88"/>
    </row>
    <row r="212" spans="1:7" ht="57" x14ac:dyDescent="0.25">
      <c r="A212" s="142" t="s">
        <v>429</v>
      </c>
      <c r="B212" s="143" t="s">
        <v>21</v>
      </c>
      <c r="C212" s="144" t="s">
        <v>459</v>
      </c>
      <c r="D212" s="145">
        <v>7102551.2000000002</v>
      </c>
      <c r="E212" s="145">
        <v>408448.77</v>
      </c>
      <c r="F212" s="146">
        <v>6694102.4299999997</v>
      </c>
      <c r="G212" s="88"/>
    </row>
    <row r="213" spans="1:7" x14ac:dyDescent="0.25">
      <c r="A213" s="142" t="s">
        <v>262</v>
      </c>
      <c r="B213" s="143" t="s">
        <v>21</v>
      </c>
      <c r="C213" s="144" t="s">
        <v>669</v>
      </c>
      <c r="D213" s="145">
        <v>2761400</v>
      </c>
      <c r="E213" s="145">
        <v>408448.77</v>
      </c>
      <c r="F213" s="146">
        <v>2352951.23</v>
      </c>
      <c r="G213" s="88"/>
    </row>
    <row r="214" spans="1:7" ht="23.25" x14ac:dyDescent="0.25">
      <c r="A214" s="142" t="s">
        <v>780</v>
      </c>
      <c r="B214" s="143" t="s">
        <v>21</v>
      </c>
      <c r="C214" s="144" t="s">
        <v>779</v>
      </c>
      <c r="D214" s="145">
        <v>2761400</v>
      </c>
      <c r="E214" s="145">
        <v>408448.77</v>
      </c>
      <c r="F214" s="146">
        <v>2352951.23</v>
      </c>
      <c r="G214" s="88"/>
    </row>
    <row r="215" spans="1:7" ht="23.25" x14ac:dyDescent="0.25">
      <c r="A215" s="142" t="s">
        <v>778</v>
      </c>
      <c r="B215" s="143" t="s">
        <v>21</v>
      </c>
      <c r="C215" s="144" t="s">
        <v>777</v>
      </c>
      <c r="D215" s="145">
        <v>2761400</v>
      </c>
      <c r="E215" s="145">
        <v>408448.77</v>
      </c>
      <c r="F215" s="146">
        <v>2352951.23</v>
      </c>
      <c r="G215" s="88"/>
    </row>
    <row r="216" spans="1:7" ht="23.25" x14ac:dyDescent="0.25">
      <c r="A216" s="142" t="s">
        <v>229</v>
      </c>
      <c r="B216" s="143" t="s">
        <v>21</v>
      </c>
      <c r="C216" s="144" t="s">
        <v>776</v>
      </c>
      <c r="D216" s="145">
        <v>2761400</v>
      </c>
      <c r="E216" s="145">
        <v>408448.77</v>
      </c>
      <c r="F216" s="146">
        <v>2352951.23</v>
      </c>
      <c r="G216" s="88"/>
    </row>
    <row r="217" spans="1:7" x14ac:dyDescent="0.25">
      <c r="A217" s="142" t="s">
        <v>231</v>
      </c>
      <c r="B217" s="143" t="s">
        <v>21</v>
      </c>
      <c r="C217" s="144" t="s">
        <v>775</v>
      </c>
      <c r="D217" s="145">
        <v>2761400</v>
      </c>
      <c r="E217" s="145">
        <v>408448.77</v>
      </c>
      <c r="F217" s="146">
        <v>2352951.23</v>
      </c>
      <c r="G217" s="88"/>
    </row>
    <row r="218" spans="1:7" x14ac:dyDescent="0.25">
      <c r="A218" s="142" t="s">
        <v>701</v>
      </c>
      <c r="B218" s="143" t="s">
        <v>21</v>
      </c>
      <c r="C218" s="144" t="s">
        <v>774</v>
      </c>
      <c r="D218" s="145">
        <v>4341151.2</v>
      </c>
      <c r="E218" s="145" t="s">
        <v>18</v>
      </c>
      <c r="F218" s="146">
        <v>4341151.2</v>
      </c>
      <c r="G218" s="88"/>
    </row>
    <row r="219" spans="1:7" ht="34.5" x14ac:dyDescent="0.25">
      <c r="A219" s="142" t="s">
        <v>764</v>
      </c>
      <c r="B219" s="143" t="s">
        <v>21</v>
      </c>
      <c r="C219" s="144" t="s">
        <v>773</v>
      </c>
      <c r="D219" s="145">
        <v>4341151.2</v>
      </c>
      <c r="E219" s="145" t="s">
        <v>18</v>
      </c>
      <c r="F219" s="146">
        <v>4341151.2</v>
      </c>
      <c r="G219" s="88"/>
    </row>
    <row r="220" spans="1:7" ht="34.5" x14ac:dyDescent="0.25">
      <c r="A220" s="142" t="s">
        <v>955</v>
      </c>
      <c r="B220" s="143" t="s">
        <v>21</v>
      </c>
      <c r="C220" s="144" t="s">
        <v>956</v>
      </c>
      <c r="D220" s="145">
        <v>4341151.2</v>
      </c>
      <c r="E220" s="145" t="s">
        <v>18</v>
      </c>
      <c r="F220" s="146">
        <v>4341151.2</v>
      </c>
      <c r="G220" s="88"/>
    </row>
    <row r="221" spans="1:7" ht="23.25" x14ac:dyDescent="0.25">
      <c r="A221" s="142" t="s">
        <v>229</v>
      </c>
      <c r="B221" s="143" t="s">
        <v>21</v>
      </c>
      <c r="C221" s="144" t="s">
        <v>957</v>
      </c>
      <c r="D221" s="145">
        <v>4341151.2</v>
      </c>
      <c r="E221" s="145" t="s">
        <v>18</v>
      </c>
      <c r="F221" s="146">
        <v>4341151.2</v>
      </c>
      <c r="G221" s="88"/>
    </row>
    <row r="222" spans="1:7" x14ac:dyDescent="0.25">
      <c r="A222" s="142" t="s">
        <v>231</v>
      </c>
      <c r="B222" s="143" t="s">
        <v>21</v>
      </c>
      <c r="C222" s="144" t="s">
        <v>958</v>
      </c>
      <c r="D222" s="145">
        <v>4341151.2</v>
      </c>
      <c r="E222" s="145" t="s">
        <v>18</v>
      </c>
      <c r="F222" s="146">
        <v>4341151.2</v>
      </c>
      <c r="G222" s="88"/>
    </row>
    <row r="223" spans="1:7" x14ac:dyDescent="0.25">
      <c r="A223" s="142" t="s">
        <v>249</v>
      </c>
      <c r="B223" s="143" t="s">
        <v>21</v>
      </c>
      <c r="C223" s="144" t="s">
        <v>460</v>
      </c>
      <c r="D223" s="145">
        <v>1000000</v>
      </c>
      <c r="E223" s="145" t="s">
        <v>18</v>
      </c>
      <c r="F223" s="146">
        <v>1000000</v>
      </c>
      <c r="G223" s="88"/>
    </row>
    <row r="224" spans="1:7" x14ac:dyDescent="0.25">
      <c r="A224" s="142" t="s">
        <v>224</v>
      </c>
      <c r="B224" s="143" t="s">
        <v>21</v>
      </c>
      <c r="C224" s="144" t="s">
        <v>461</v>
      </c>
      <c r="D224" s="145">
        <v>1000000</v>
      </c>
      <c r="E224" s="145" t="s">
        <v>18</v>
      </c>
      <c r="F224" s="146">
        <v>1000000</v>
      </c>
      <c r="G224" s="88"/>
    </row>
    <row r="225" spans="1:7" x14ac:dyDescent="0.25">
      <c r="A225" s="142" t="s">
        <v>224</v>
      </c>
      <c r="B225" s="143" t="s">
        <v>21</v>
      </c>
      <c r="C225" s="144" t="s">
        <v>462</v>
      </c>
      <c r="D225" s="145">
        <v>1000000</v>
      </c>
      <c r="E225" s="145" t="s">
        <v>18</v>
      </c>
      <c r="F225" s="146">
        <v>1000000</v>
      </c>
      <c r="G225" s="88"/>
    </row>
    <row r="226" spans="1:7" ht="23.25" x14ac:dyDescent="0.25">
      <c r="A226" s="142" t="s">
        <v>772</v>
      </c>
      <c r="B226" s="143" t="s">
        <v>21</v>
      </c>
      <c r="C226" s="144" t="s">
        <v>463</v>
      </c>
      <c r="D226" s="145">
        <v>1000000</v>
      </c>
      <c r="E226" s="145" t="s">
        <v>18</v>
      </c>
      <c r="F226" s="146">
        <v>1000000</v>
      </c>
      <c r="G226" s="88"/>
    </row>
    <row r="227" spans="1:7" x14ac:dyDescent="0.25">
      <c r="A227" s="142" t="s">
        <v>233</v>
      </c>
      <c r="B227" s="143" t="s">
        <v>21</v>
      </c>
      <c r="C227" s="144" t="s">
        <v>464</v>
      </c>
      <c r="D227" s="145">
        <v>1000000</v>
      </c>
      <c r="E227" s="145" t="s">
        <v>18</v>
      </c>
      <c r="F227" s="146">
        <v>1000000</v>
      </c>
      <c r="G227" s="88"/>
    </row>
    <row r="228" spans="1:7" ht="45.75" x14ac:dyDescent="0.25">
      <c r="A228" s="142" t="s">
        <v>465</v>
      </c>
      <c r="B228" s="143" t="s">
        <v>21</v>
      </c>
      <c r="C228" s="144" t="s">
        <v>466</v>
      </c>
      <c r="D228" s="145">
        <v>1000000</v>
      </c>
      <c r="E228" s="145" t="s">
        <v>18</v>
      </c>
      <c r="F228" s="146">
        <v>1000000</v>
      </c>
      <c r="G228" s="88"/>
    </row>
    <row r="229" spans="1:7" x14ac:dyDescent="0.25">
      <c r="A229" s="137" t="s">
        <v>467</v>
      </c>
      <c r="B229" s="138" t="s">
        <v>21</v>
      </c>
      <c r="C229" s="139" t="s">
        <v>468</v>
      </c>
      <c r="D229" s="140">
        <v>225766121.90000001</v>
      </c>
      <c r="E229" s="140">
        <v>22234437.02</v>
      </c>
      <c r="F229" s="141">
        <v>203531684.88000003</v>
      </c>
      <c r="G229" s="88"/>
    </row>
    <row r="230" spans="1:7" ht="57" x14ac:dyDescent="0.25">
      <c r="A230" s="142" t="s">
        <v>429</v>
      </c>
      <c r="B230" s="143" t="s">
        <v>21</v>
      </c>
      <c r="C230" s="144" t="s">
        <v>469</v>
      </c>
      <c r="D230" s="145">
        <v>9242106</v>
      </c>
      <c r="E230" s="145" t="s">
        <v>18</v>
      </c>
      <c r="F230" s="146">
        <v>9242106</v>
      </c>
      <c r="G230" s="88"/>
    </row>
    <row r="231" spans="1:7" x14ac:dyDescent="0.25">
      <c r="A231" s="142" t="s">
        <v>706</v>
      </c>
      <c r="B231" s="143" t="s">
        <v>21</v>
      </c>
      <c r="C231" s="144" t="s">
        <v>771</v>
      </c>
      <c r="D231" s="145">
        <v>9242106</v>
      </c>
      <c r="E231" s="145" t="s">
        <v>18</v>
      </c>
      <c r="F231" s="146">
        <v>9242106</v>
      </c>
      <c r="G231" s="88"/>
    </row>
    <row r="232" spans="1:7" ht="34.5" x14ac:dyDescent="0.25">
      <c r="A232" s="142" t="s">
        <v>883</v>
      </c>
      <c r="B232" s="143" t="s">
        <v>21</v>
      </c>
      <c r="C232" s="144" t="s">
        <v>882</v>
      </c>
      <c r="D232" s="145">
        <v>842106</v>
      </c>
      <c r="E232" s="145" t="s">
        <v>18</v>
      </c>
      <c r="F232" s="146">
        <v>842106</v>
      </c>
      <c r="G232" s="88"/>
    </row>
    <row r="233" spans="1:7" ht="23.25" x14ac:dyDescent="0.25">
      <c r="A233" s="142" t="s">
        <v>959</v>
      </c>
      <c r="B233" s="143" t="s">
        <v>21</v>
      </c>
      <c r="C233" s="144" t="s">
        <v>960</v>
      </c>
      <c r="D233" s="145">
        <v>842106</v>
      </c>
      <c r="E233" s="145" t="s">
        <v>18</v>
      </c>
      <c r="F233" s="146">
        <v>842106</v>
      </c>
      <c r="G233" s="88"/>
    </row>
    <row r="234" spans="1:7" ht="23.25" x14ac:dyDescent="0.25">
      <c r="A234" s="142" t="s">
        <v>396</v>
      </c>
      <c r="B234" s="143" t="s">
        <v>21</v>
      </c>
      <c r="C234" s="144" t="s">
        <v>961</v>
      </c>
      <c r="D234" s="145">
        <v>842106</v>
      </c>
      <c r="E234" s="145" t="s">
        <v>18</v>
      </c>
      <c r="F234" s="146">
        <v>842106</v>
      </c>
      <c r="G234" s="88"/>
    </row>
    <row r="235" spans="1:7" ht="34.5" x14ac:dyDescent="0.25">
      <c r="A235" s="142" t="s">
        <v>397</v>
      </c>
      <c r="B235" s="143" t="s">
        <v>21</v>
      </c>
      <c r="C235" s="144" t="s">
        <v>962</v>
      </c>
      <c r="D235" s="145">
        <v>842106</v>
      </c>
      <c r="E235" s="145" t="s">
        <v>18</v>
      </c>
      <c r="F235" s="146">
        <v>842106</v>
      </c>
      <c r="G235" s="88"/>
    </row>
    <row r="236" spans="1:7" ht="34.5" x14ac:dyDescent="0.25">
      <c r="A236" s="142" t="s">
        <v>770</v>
      </c>
      <c r="B236" s="143" t="s">
        <v>21</v>
      </c>
      <c r="C236" s="144" t="s">
        <v>769</v>
      </c>
      <c r="D236" s="145">
        <v>8400000</v>
      </c>
      <c r="E236" s="145" t="s">
        <v>18</v>
      </c>
      <c r="F236" s="146">
        <v>8400000</v>
      </c>
      <c r="G236" s="88"/>
    </row>
    <row r="237" spans="1:7" ht="45.75" x14ac:dyDescent="0.25">
      <c r="A237" s="142" t="s">
        <v>768</v>
      </c>
      <c r="B237" s="143" t="s">
        <v>21</v>
      </c>
      <c r="C237" s="144" t="s">
        <v>767</v>
      </c>
      <c r="D237" s="145">
        <v>8400000</v>
      </c>
      <c r="E237" s="145" t="s">
        <v>18</v>
      </c>
      <c r="F237" s="146">
        <v>8400000</v>
      </c>
      <c r="G237" s="88"/>
    </row>
    <row r="238" spans="1:7" ht="23.25" x14ac:dyDescent="0.25">
      <c r="A238" s="142" t="s">
        <v>229</v>
      </c>
      <c r="B238" s="143" t="s">
        <v>21</v>
      </c>
      <c r="C238" s="144" t="s">
        <v>766</v>
      </c>
      <c r="D238" s="145">
        <v>8400000</v>
      </c>
      <c r="E238" s="145" t="s">
        <v>18</v>
      </c>
      <c r="F238" s="146">
        <v>8400000</v>
      </c>
      <c r="G238" s="88"/>
    </row>
    <row r="239" spans="1:7" x14ac:dyDescent="0.25">
      <c r="A239" s="142" t="s">
        <v>231</v>
      </c>
      <c r="B239" s="143" t="s">
        <v>21</v>
      </c>
      <c r="C239" s="144" t="s">
        <v>765</v>
      </c>
      <c r="D239" s="145">
        <v>8400000</v>
      </c>
      <c r="E239" s="145" t="s">
        <v>18</v>
      </c>
      <c r="F239" s="146">
        <v>8400000</v>
      </c>
      <c r="G239" s="88"/>
    </row>
    <row r="240" spans="1:7" ht="23.25" x14ac:dyDescent="0.25">
      <c r="A240" s="142" t="s">
        <v>387</v>
      </c>
      <c r="B240" s="143" t="s">
        <v>21</v>
      </c>
      <c r="C240" s="144" t="s">
        <v>470</v>
      </c>
      <c r="D240" s="145">
        <v>46585200</v>
      </c>
      <c r="E240" s="145">
        <v>12982277.779999999</v>
      </c>
      <c r="F240" s="146">
        <v>33602922.219999999</v>
      </c>
      <c r="G240" s="88"/>
    </row>
    <row r="241" spans="1:7" x14ac:dyDescent="0.25">
      <c r="A241" s="142" t="s">
        <v>262</v>
      </c>
      <c r="B241" s="143" t="s">
        <v>21</v>
      </c>
      <c r="C241" s="144" t="s">
        <v>471</v>
      </c>
      <c r="D241" s="145">
        <v>46585200</v>
      </c>
      <c r="E241" s="145">
        <v>12982277.779999999</v>
      </c>
      <c r="F241" s="146">
        <v>33602922.219999999</v>
      </c>
      <c r="G241" s="88"/>
    </row>
    <row r="242" spans="1:7" ht="34.5" x14ac:dyDescent="0.25">
      <c r="A242" s="142" t="s">
        <v>472</v>
      </c>
      <c r="B242" s="143" t="s">
        <v>21</v>
      </c>
      <c r="C242" s="144" t="s">
        <v>473</v>
      </c>
      <c r="D242" s="145">
        <v>46585200</v>
      </c>
      <c r="E242" s="145">
        <v>12982277.779999999</v>
      </c>
      <c r="F242" s="146">
        <v>33602922.219999999</v>
      </c>
      <c r="G242" s="88"/>
    </row>
    <row r="243" spans="1:7" ht="34.5" x14ac:dyDescent="0.25">
      <c r="A243" s="142" t="s">
        <v>474</v>
      </c>
      <c r="B243" s="143" t="s">
        <v>21</v>
      </c>
      <c r="C243" s="144" t="s">
        <v>475</v>
      </c>
      <c r="D243" s="145">
        <v>33077000</v>
      </c>
      <c r="E243" s="145">
        <v>11883909.439999999</v>
      </c>
      <c r="F243" s="146">
        <v>21193090.559999999</v>
      </c>
      <c r="G243" s="88"/>
    </row>
    <row r="244" spans="1:7" ht="23.25" x14ac:dyDescent="0.25">
      <c r="A244" s="142" t="s">
        <v>265</v>
      </c>
      <c r="B244" s="143" t="s">
        <v>21</v>
      </c>
      <c r="C244" s="144" t="s">
        <v>476</v>
      </c>
      <c r="D244" s="145">
        <v>33077000</v>
      </c>
      <c r="E244" s="145">
        <v>11883909.439999999</v>
      </c>
      <c r="F244" s="146">
        <v>21193090.559999999</v>
      </c>
      <c r="G244" s="88"/>
    </row>
    <row r="245" spans="1:7" x14ac:dyDescent="0.25">
      <c r="A245" s="142" t="s">
        <v>266</v>
      </c>
      <c r="B245" s="143" t="s">
        <v>21</v>
      </c>
      <c r="C245" s="144" t="s">
        <v>477</v>
      </c>
      <c r="D245" s="145">
        <v>33077000</v>
      </c>
      <c r="E245" s="145">
        <v>11883909.439999999</v>
      </c>
      <c r="F245" s="146">
        <v>21193090.559999999</v>
      </c>
      <c r="G245" s="88"/>
    </row>
    <row r="246" spans="1:7" ht="45.75" x14ac:dyDescent="0.25">
      <c r="A246" s="142" t="s">
        <v>478</v>
      </c>
      <c r="B246" s="143" t="s">
        <v>21</v>
      </c>
      <c r="C246" s="144" t="s">
        <v>479</v>
      </c>
      <c r="D246" s="145">
        <v>8500000</v>
      </c>
      <c r="E246" s="145">
        <v>1098368.3400000001</v>
      </c>
      <c r="F246" s="146">
        <v>7401631.6600000001</v>
      </c>
      <c r="G246" s="88"/>
    </row>
    <row r="247" spans="1:7" ht="23.25" x14ac:dyDescent="0.25">
      <c r="A247" s="142" t="s">
        <v>265</v>
      </c>
      <c r="B247" s="143" t="s">
        <v>21</v>
      </c>
      <c r="C247" s="144" t="s">
        <v>480</v>
      </c>
      <c r="D247" s="145">
        <v>8500000</v>
      </c>
      <c r="E247" s="145">
        <v>1098368.3400000001</v>
      </c>
      <c r="F247" s="146">
        <v>7401631.6600000001</v>
      </c>
      <c r="G247" s="88"/>
    </row>
    <row r="248" spans="1:7" x14ac:dyDescent="0.25">
      <c r="A248" s="142" t="s">
        <v>266</v>
      </c>
      <c r="B248" s="143" t="s">
        <v>21</v>
      </c>
      <c r="C248" s="144" t="s">
        <v>481</v>
      </c>
      <c r="D248" s="145">
        <v>8500000</v>
      </c>
      <c r="E248" s="145">
        <v>1098368.3400000001</v>
      </c>
      <c r="F248" s="146">
        <v>7401631.6600000001</v>
      </c>
      <c r="G248" s="88"/>
    </row>
    <row r="249" spans="1:7" ht="23.25" x14ac:dyDescent="0.25">
      <c r="A249" s="142" t="s">
        <v>859</v>
      </c>
      <c r="B249" s="143" t="s">
        <v>21</v>
      </c>
      <c r="C249" s="144" t="s">
        <v>858</v>
      </c>
      <c r="D249" s="145">
        <v>5008200</v>
      </c>
      <c r="E249" s="145" t="s">
        <v>18</v>
      </c>
      <c r="F249" s="146">
        <v>5008200</v>
      </c>
      <c r="G249" s="88"/>
    </row>
    <row r="250" spans="1:7" ht="23.25" x14ac:dyDescent="0.25">
      <c r="A250" s="142" t="s">
        <v>265</v>
      </c>
      <c r="B250" s="143" t="s">
        <v>21</v>
      </c>
      <c r="C250" s="144" t="s">
        <v>857</v>
      </c>
      <c r="D250" s="145">
        <v>5008200</v>
      </c>
      <c r="E250" s="145" t="s">
        <v>18</v>
      </c>
      <c r="F250" s="146">
        <v>5008200</v>
      </c>
      <c r="G250" s="88"/>
    </row>
    <row r="251" spans="1:7" x14ac:dyDescent="0.25">
      <c r="A251" s="142" t="s">
        <v>266</v>
      </c>
      <c r="B251" s="143" t="s">
        <v>21</v>
      </c>
      <c r="C251" s="144" t="s">
        <v>856</v>
      </c>
      <c r="D251" s="145">
        <v>5008200</v>
      </c>
      <c r="E251" s="145" t="s">
        <v>18</v>
      </c>
      <c r="F251" s="146">
        <v>5008200</v>
      </c>
      <c r="G251" s="88"/>
    </row>
    <row r="252" spans="1:7" ht="34.5" x14ac:dyDescent="0.25">
      <c r="A252" s="142" t="s">
        <v>276</v>
      </c>
      <c r="B252" s="143" t="s">
        <v>21</v>
      </c>
      <c r="C252" s="144" t="s">
        <v>963</v>
      </c>
      <c r="D252" s="145">
        <v>3470800</v>
      </c>
      <c r="E252" s="145" t="s">
        <v>18</v>
      </c>
      <c r="F252" s="146">
        <v>3470800</v>
      </c>
      <c r="G252" s="88"/>
    </row>
    <row r="253" spans="1:7" x14ac:dyDescent="0.25">
      <c r="A253" s="142" t="s">
        <v>262</v>
      </c>
      <c r="B253" s="143" t="s">
        <v>21</v>
      </c>
      <c r="C253" s="144" t="s">
        <v>964</v>
      </c>
      <c r="D253" s="145">
        <v>3470800</v>
      </c>
      <c r="E253" s="145" t="s">
        <v>18</v>
      </c>
      <c r="F253" s="146">
        <v>3470800</v>
      </c>
      <c r="G253" s="88"/>
    </row>
    <row r="254" spans="1:7" ht="23.25" x14ac:dyDescent="0.25">
      <c r="A254" s="142" t="s">
        <v>482</v>
      </c>
      <c r="B254" s="143" t="s">
        <v>21</v>
      </c>
      <c r="C254" s="144" t="s">
        <v>965</v>
      </c>
      <c r="D254" s="145">
        <v>3470800</v>
      </c>
      <c r="E254" s="145" t="s">
        <v>18</v>
      </c>
      <c r="F254" s="146">
        <v>3470800</v>
      </c>
      <c r="G254" s="88"/>
    </row>
    <row r="255" spans="1:7" ht="57" x14ac:dyDescent="0.25">
      <c r="A255" s="142" t="s">
        <v>860</v>
      </c>
      <c r="B255" s="143" t="s">
        <v>21</v>
      </c>
      <c r="C255" s="144" t="s">
        <v>966</v>
      </c>
      <c r="D255" s="145">
        <v>3470800</v>
      </c>
      <c r="E255" s="145" t="s">
        <v>18</v>
      </c>
      <c r="F255" s="146">
        <v>3470800</v>
      </c>
      <c r="G255" s="88"/>
    </row>
    <row r="256" spans="1:7" ht="23.25" x14ac:dyDescent="0.25">
      <c r="A256" s="142" t="s">
        <v>229</v>
      </c>
      <c r="B256" s="143" t="s">
        <v>21</v>
      </c>
      <c r="C256" s="144" t="s">
        <v>967</v>
      </c>
      <c r="D256" s="145">
        <v>3470800</v>
      </c>
      <c r="E256" s="145" t="s">
        <v>18</v>
      </c>
      <c r="F256" s="146">
        <v>3470800</v>
      </c>
      <c r="G256" s="88"/>
    </row>
    <row r="257" spans="1:7" x14ac:dyDescent="0.25">
      <c r="A257" s="142" t="s">
        <v>231</v>
      </c>
      <c r="B257" s="143" t="s">
        <v>21</v>
      </c>
      <c r="C257" s="144" t="s">
        <v>968</v>
      </c>
      <c r="D257" s="145">
        <v>3470800</v>
      </c>
      <c r="E257" s="145" t="s">
        <v>18</v>
      </c>
      <c r="F257" s="146">
        <v>3470800</v>
      </c>
      <c r="G257" s="88"/>
    </row>
    <row r="258" spans="1:7" ht="34.5" x14ac:dyDescent="0.25">
      <c r="A258" s="142" t="s">
        <v>881</v>
      </c>
      <c r="B258" s="143" t="s">
        <v>21</v>
      </c>
      <c r="C258" s="144" t="s">
        <v>483</v>
      </c>
      <c r="D258" s="145">
        <v>164140334.18000001</v>
      </c>
      <c r="E258" s="145">
        <v>9165159.2400000002</v>
      </c>
      <c r="F258" s="146">
        <v>154975174.94</v>
      </c>
      <c r="G258" s="88"/>
    </row>
    <row r="259" spans="1:7" x14ac:dyDescent="0.25">
      <c r="A259" s="142" t="s">
        <v>763</v>
      </c>
      <c r="B259" s="143" t="s">
        <v>21</v>
      </c>
      <c r="C259" s="144" t="s">
        <v>762</v>
      </c>
      <c r="D259" s="145">
        <v>26561781.82</v>
      </c>
      <c r="E259" s="145" t="s">
        <v>18</v>
      </c>
      <c r="F259" s="146">
        <v>26561781.82</v>
      </c>
      <c r="G259" s="88"/>
    </row>
    <row r="260" spans="1:7" ht="23.25" x14ac:dyDescent="0.25">
      <c r="A260" s="142" t="s">
        <v>761</v>
      </c>
      <c r="B260" s="143" t="s">
        <v>21</v>
      </c>
      <c r="C260" s="144" t="s">
        <v>880</v>
      </c>
      <c r="D260" s="145">
        <v>26561781.82</v>
      </c>
      <c r="E260" s="145" t="s">
        <v>18</v>
      </c>
      <c r="F260" s="146">
        <v>26561781.82</v>
      </c>
      <c r="G260" s="88"/>
    </row>
    <row r="261" spans="1:7" ht="23.25" x14ac:dyDescent="0.25">
      <c r="A261" s="142" t="s">
        <v>484</v>
      </c>
      <c r="B261" s="143" t="s">
        <v>21</v>
      </c>
      <c r="C261" s="144" t="s">
        <v>855</v>
      </c>
      <c r="D261" s="145">
        <v>26561781.82</v>
      </c>
      <c r="E261" s="145" t="s">
        <v>18</v>
      </c>
      <c r="F261" s="146">
        <v>26561781.82</v>
      </c>
      <c r="G261" s="88"/>
    </row>
    <row r="262" spans="1:7" ht="23.25" x14ac:dyDescent="0.25">
      <c r="A262" s="142" t="s">
        <v>229</v>
      </c>
      <c r="B262" s="143" t="s">
        <v>21</v>
      </c>
      <c r="C262" s="144" t="s">
        <v>854</v>
      </c>
      <c r="D262" s="145">
        <v>26561781.82</v>
      </c>
      <c r="E262" s="145" t="s">
        <v>18</v>
      </c>
      <c r="F262" s="146">
        <v>26561781.82</v>
      </c>
      <c r="G262" s="88"/>
    </row>
    <row r="263" spans="1:7" x14ac:dyDescent="0.25">
      <c r="A263" s="142" t="s">
        <v>231</v>
      </c>
      <c r="B263" s="143" t="s">
        <v>21</v>
      </c>
      <c r="C263" s="144" t="s">
        <v>853</v>
      </c>
      <c r="D263" s="145">
        <v>26561781.82</v>
      </c>
      <c r="E263" s="145" t="s">
        <v>18</v>
      </c>
      <c r="F263" s="146">
        <v>26561781.82</v>
      </c>
      <c r="G263" s="88"/>
    </row>
    <row r="264" spans="1:7" x14ac:dyDescent="0.25">
      <c r="A264" s="142" t="s">
        <v>262</v>
      </c>
      <c r="B264" s="143" t="s">
        <v>21</v>
      </c>
      <c r="C264" s="144" t="s">
        <v>485</v>
      </c>
      <c r="D264" s="145">
        <v>37128400</v>
      </c>
      <c r="E264" s="145">
        <v>9165159.2400000002</v>
      </c>
      <c r="F264" s="146">
        <v>27963240.760000002</v>
      </c>
      <c r="G264" s="88"/>
    </row>
    <row r="265" spans="1:7" ht="23.25" x14ac:dyDescent="0.25">
      <c r="A265" s="142" t="s">
        <v>486</v>
      </c>
      <c r="B265" s="143" t="s">
        <v>21</v>
      </c>
      <c r="C265" s="144" t="s">
        <v>487</v>
      </c>
      <c r="D265" s="145">
        <v>37128400</v>
      </c>
      <c r="E265" s="145">
        <v>9165159.2400000002</v>
      </c>
      <c r="F265" s="146">
        <v>27963240.760000002</v>
      </c>
      <c r="G265" s="88"/>
    </row>
    <row r="266" spans="1:7" ht="23.25" x14ac:dyDescent="0.25">
      <c r="A266" s="142" t="s">
        <v>296</v>
      </c>
      <c r="B266" s="143" t="s">
        <v>21</v>
      </c>
      <c r="C266" s="144" t="s">
        <v>488</v>
      </c>
      <c r="D266" s="145">
        <v>36128400</v>
      </c>
      <c r="E266" s="145">
        <v>9165159.2400000002</v>
      </c>
      <c r="F266" s="146">
        <v>26963240.760000002</v>
      </c>
      <c r="G266" s="88"/>
    </row>
    <row r="267" spans="1:7" ht="23.25" x14ac:dyDescent="0.25">
      <c r="A267" s="142" t="s">
        <v>265</v>
      </c>
      <c r="B267" s="143" t="s">
        <v>21</v>
      </c>
      <c r="C267" s="144" t="s">
        <v>489</v>
      </c>
      <c r="D267" s="145">
        <v>36128400</v>
      </c>
      <c r="E267" s="145">
        <v>9165159.2400000002</v>
      </c>
      <c r="F267" s="146">
        <v>26963240.760000002</v>
      </c>
      <c r="G267" s="88"/>
    </row>
    <row r="268" spans="1:7" ht="45.75" x14ac:dyDescent="0.25">
      <c r="A268" s="142" t="s">
        <v>394</v>
      </c>
      <c r="B268" s="143" t="s">
        <v>21</v>
      </c>
      <c r="C268" s="144" t="s">
        <v>490</v>
      </c>
      <c r="D268" s="145">
        <v>36128400</v>
      </c>
      <c r="E268" s="145">
        <v>9165159.2400000002</v>
      </c>
      <c r="F268" s="146">
        <v>26963240.760000002</v>
      </c>
      <c r="G268" s="88"/>
    </row>
    <row r="269" spans="1:7" ht="23.25" x14ac:dyDescent="0.25">
      <c r="A269" s="142" t="s">
        <v>502</v>
      </c>
      <c r="B269" s="143" t="s">
        <v>21</v>
      </c>
      <c r="C269" s="144" t="s">
        <v>760</v>
      </c>
      <c r="D269" s="145">
        <v>1000000</v>
      </c>
      <c r="E269" s="145" t="s">
        <v>18</v>
      </c>
      <c r="F269" s="146">
        <v>1000000</v>
      </c>
      <c r="G269" s="88"/>
    </row>
    <row r="270" spans="1:7" ht="23.25" x14ac:dyDescent="0.25">
      <c r="A270" s="142" t="s">
        <v>229</v>
      </c>
      <c r="B270" s="143" t="s">
        <v>21</v>
      </c>
      <c r="C270" s="144" t="s">
        <v>759</v>
      </c>
      <c r="D270" s="145">
        <v>1000000</v>
      </c>
      <c r="E270" s="145" t="s">
        <v>18</v>
      </c>
      <c r="F270" s="146">
        <v>1000000</v>
      </c>
      <c r="G270" s="88"/>
    </row>
    <row r="271" spans="1:7" x14ac:dyDescent="0.25">
      <c r="A271" s="142" t="s">
        <v>231</v>
      </c>
      <c r="B271" s="143" t="s">
        <v>21</v>
      </c>
      <c r="C271" s="144" t="s">
        <v>758</v>
      </c>
      <c r="D271" s="145">
        <v>1000000</v>
      </c>
      <c r="E271" s="145" t="s">
        <v>18</v>
      </c>
      <c r="F271" s="146">
        <v>1000000</v>
      </c>
      <c r="G271" s="88"/>
    </row>
    <row r="272" spans="1:7" x14ac:dyDescent="0.25">
      <c r="A272" s="142" t="s">
        <v>706</v>
      </c>
      <c r="B272" s="143" t="s">
        <v>21</v>
      </c>
      <c r="C272" s="144" t="s">
        <v>757</v>
      </c>
      <c r="D272" s="145">
        <v>32462452.359999999</v>
      </c>
      <c r="E272" s="145" t="s">
        <v>18</v>
      </c>
      <c r="F272" s="146">
        <v>32462452.359999999</v>
      </c>
      <c r="G272" s="88"/>
    </row>
    <row r="273" spans="1:7" ht="34.5" x14ac:dyDescent="0.25">
      <c r="A273" s="142" t="s">
        <v>756</v>
      </c>
      <c r="B273" s="143" t="s">
        <v>21</v>
      </c>
      <c r="C273" s="144" t="s">
        <v>755</v>
      </c>
      <c r="D273" s="145">
        <v>32462452.359999999</v>
      </c>
      <c r="E273" s="145" t="s">
        <v>18</v>
      </c>
      <c r="F273" s="146">
        <v>32462452.359999999</v>
      </c>
      <c r="G273" s="88"/>
    </row>
    <row r="274" spans="1:7" ht="23.25" x14ac:dyDescent="0.25">
      <c r="A274" s="142" t="s">
        <v>754</v>
      </c>
      <c r="B274" s="143" t="s">
        <v>21</v>
      </c>
      <c r="C274" s="144" t="s">
        <v>753</v>
      </c>
      <c r="D274" s="145">
        <v>3499184.43</v>
      </c>
      <c r="E274" s="145" t="s">
        <v>18</v>
      </c>
      <c r="F274" s="146">
        <v>3499184.43</v>
      </c>
      <c r="G274" s="88"/>
    </row>
    <row r="275" spans="1:7" ht="23.25" x14ac:dyDescent="0.25">
      <c r="A275" s="142" t="s">
        <v>229</v>
      </c>
      <c r="B275" s="143" t="s">
        <v>21</v>
      </c>
      <c r="C275" s="144" t="s">
        <v>752</v>
      </c>
      <c r="D275" s="145">
        <v>2925467.43</v>
      </c>
      <c r="E275" s="145" t="s">
        <v>18</v>
      </c>
      <c r="F275" s="146">
        <v>2925467.43</v>
      </c>
      <c r="G275" s="88"/>
    </row>
    <row r="276" spans="1:7" x14ac:dyDescent="0.25">
      <c r="A276" s="142" t="s">
        <v>231</v>
      </c>
      <c r="B276" s="143" t="s">
        <v>21</v>
      </c>
      <c r="C276" s="144" t="s">
        <v>751</v>
      </c>
      <c r="D276" s="145">
        <v>2925467.43</v>
      </c>
      <c r="E276" s="145" t="s">
        <v>18</v>
      </c>
      <c r="F276" s="146">
        <v>2925467.43</v>
      </c>
      <c r="G276" s="88"/>
    </row>
    <row r="277" spans="1:7" ht="23.25" x14ac:dyDescent="0.25">
      <c r="A277" s="142" t="s">
        <v>396</v>
      </c>
      <c r="B277" s="143" t="s">
        <v>21</v>
      </c>
      <c r="C277" s="144" t="s">
        <v>969</v>
      </c>
      <c r="D277" s="145">
        <v>573717</v>
      </c>
      <c r="E277" s="145" t="s">
        <v>18</v>
      </c>
      <c r="F277" s="146">
        <v>573717</v>
      </c>
      <c r="G277" s="88"/>
    </row>
    <row r="278" spans="1:7" ht="34.5" x14ac:dyDescent="0.25">
      <c r="A278" s="142" t="s">
        <v>397</v>
      </c>
      <c r="B278" s="143" t="s">
        <v>21</v>
      </c>
      <c r="C278" s="144" t="s">
        <v>970</v>
      </c>
      <c r="D278" s="145">
        <v>573717</v>
      </c>
      <c r="E278" s="145" t="s">
        <v>18</v>
      </c>
      <c r="F278" s="146">
        <v>573717</v>
      </c>
      <c r="G278" s="88"/>
    </row>
    <row r="279" spans="1:7" ht="23.25" x14ac:dyDescent="0.25">
      <c r="A279" s="142" t="s">
        <v>398</v>
      </c>
      <c r="B279" s="143" t="s">
        <v>21</v>
      </c>
      <c r="C279" s="144" t="s">
        <v>750</v>
      </c>
      <c r="D279" s="145">
        <v>8604663.1600000001</v>
      </c>
      <c r="E279" s="145" t="s">
        <v>18</v>
      </c>
      <c r="F279" s="146">
        <v>8604663.1600000001</v>
      </c>
      <c r="G279" s="88"/>
    </row>
    <row r="280" spans="1:7" ht="23.25" x14ac:dyDescent="0.25">
      <c r="A280" s="142" t="s">
        <v>229</v>
      </c>
      <c r="B280" s="143" t="s">
        <v>21</v>
      </c>
      <c r="C280" s="144" t="s">
        <v>749</v>
      </c>
      <c r="D280" s="145">
        <v>8604663.1600000001</v>
      </c>
      <c r="E280" s="145" t="s">
        <v>18</v>
      </c>
      <c r="F280" s="146">
        <v>8604663.1600000001</v>
      </c>
      <c r="G280" s="88"/>
    </row>
    <row r="281" spans="1:7" x14ac:dyDescent="0.25">
      <c r="A281" s="142" t="s">
        <v>231</v>
      </c>
      <c r="B281" s="143" t="s">
        <v>21</v>
      </c>
      <c r="C281" s="144" t="s">
        <v>748</v>
      </c>
      <c r="D281" s="145">
        <v>8604663.1600000001</v>
      </c>
      <c r="E281" s="145" t="s">
        <v>18</v>
      </c>
      <c r="F281" s="146">
        <v>8604663.1600000001</v>
      </c>
      <c r="G281" s="88"/>
    </row>
    <row r="282" spans="1:7" ht="45.75" x14ac:dyDescent="0.25">
      <c r="A282" s="142" t="s">
        <v>971</v>
      </c>
      <c r="B282" s="143" t="s">
        <v>21</v>
      </c>
      <c r="C282" s="144" t="s">
        <v>972</v>
      </c>
      <c r="D282" s="145">
        <v>20358604.77</v>
      </c>
      <c r="E282" s="145" t="s">
        <v>18</v>
      </c>
      <c r="F282" s="146">
        <v>20358604.77</v>
      </c>
      <c r="G282" s="88"/>
    </row>
    <row r="283" spans="1:7" ht="23.25" x14ac:dyDescent="0.25">
      <c r="A283" s="142" t="s">
        <v>229</v>
      </c>
      <c r="B283" s="143" t="s">
        <v>21</v>
      </c>
      <c r="C283" s="144" t="s">
        <v>973</v>
      </c>
      <c r="D283" s="145">
        <v>20358604.77</v>
      </c>
      <c r="E283" s="145" t="s">
        <v>18</v>
      </c>
      <c r="F283" s="146">
        <v>20358604.77</v>
      </c>
      <c r="G283" s="88"/>
    </row>
    <row r="284" spans="1:7" x14ac:dyDescent="0.25">
      <c r="A284" s="142" t="s">
        <v>231</v>
      </c>
      <c r="B284" s="143" t="s">
        <v>21</v>
      </c>
      <c r="C284" s="144" t="s">
        <v>974</v>
      </c>
      <c r="D284" s="145">
        <v>20358604.77</v>
      </c>
      <c r="E284" s="145" t="s">
        <v>18</v>
      </c>
      <c r="F284" s="146">
        <v>20358604.77</v>
      </c>
      <c r="G284" s="88"/>
    </row>
    <row r="285" spans="1:7" x14ac:dyDescent="0.25">
      <c r="A285" s="142" t="s">
        <v>701</v>
      </c>
      <c r="B285" s="143" t="s">
        <v>21</v>
      </c>
      <c r="C285" s="144" t="s">
        <v>747</v>
      </c>
      <c r="D285" s="145">
        <v>67987700</v>
      </c>
      <c r="E285" s="145" t="s">
        <v>18</v>
      </c>
      <c r="F285" s="146">
        <v>67987700</v>
      </c>
      <c r="G285" s="88"/>
    </row>
    <row r="286" spans="1:7" ht="34.5" x14ac:dyDescent="0.25">
      <c r="A286" s="142" t="s">
        <v>746</v>
      </c>
      <c r="B286" s="143" t="s">
        <v>21</v>
      </c>
      <c r="C286" s="144" t="s">
        <v>745</v>
      </c>
      <c r="D286" s="145">
        <v>67987700</v>
      </c>
      <c r="E286" s="145" t="s">
        <v>18</v>
      </c>
      <c r="F286" s="146">
        <v>67987700</v>
      </c>
      <c r="G286" s="88"/>
    </row>
    <row r="287" spans="1:7" ht="34.5" x14ac:dyDescent="0.25">
      <c r="A287" s="142" t="s">
        <v>744</v>
      </c>
      <c r="B287" s="143" t="s">
        <v>21</v>
      </c>
      <c r="C287" s="144" t="s">
        <v>743</v>
      </c>
      <c r="D287" s="145">
        <v>67987700</v>
      </c>
      <c r="E287" s="145" t="s">
        <v>18</v>
      </c>
      <c r="F287" s="146">
        <v>67987700</v>
      </c>
      <c r="G287" s="88"/>
    </row>
    <row r="288" spans="1:7" ht="23.25" x14ac:dyDescent="0.25">
      <c r="A288" s="142" t="s">
        <v>229</v>
      </c>
      <c r="B288" s="143" t="s">
        <v>21</v>
      </c>
      <c r="C288" s="144" t="s">
        <v>742</v>
      </c>
      <c r="D288" s="145">
        <v>67987700</v>
      </c>
      <c r="E288" s="145" t="s">
        <v>18</v>
      </c>
      <c r="F288" s="146">
        <v>67987700</v>
      </c>
      <c r="G288" s="88"/>
    </row>
    <row r="289" spans="1:7" x14ac:dyDescent="0.25">
      <c r="A289" s="142" t="s">
        <v>231</v>
      </c>
      <c r="B289" s="143" t="s">
        <v>21</v>
      </c>
      <c r="C289" s="144" t="s">
        <v>741</v>
      </c>
      <c r="D289" s="145">
        <v>67987700</v>
      </c>
      <c r="E289" s="145" t="s">
        <v>18</v>
      </c>
      <c r="F289" s="146">
        <v>67987700</v>
      </c>
      <c r="G289" s="88"/>
    </row>
    <row r="290" spans="1:7" ht="57" x14ac:dyDescent="0.25">
      <c r="A290" s="142" t="s">
        <v>491</v>
      </c>
      <c r="B290" s="143" t="s">
        <v>21</v>
      </c>
      <c r="C290" s="144" t="s">
        <v>492</v>
      </c>
      <c r="D290" s="145">
        <v>1069081.7200000002</v>
      </c>
      <c r="E290" s="145" t="s">
        <v>18</v>
      </c>
      <c r="F290" s="146">
        <v>1069081.7200000002</v>
      </c>
      <c r="G290" s="88"/>
    </row>
    <row r="291" spans="1:7" x14ac:dyDescent="0.25">
      <c r="A291" s="142" t="s">
        <v>706</v>
      </c>
      <c r="B291" s="143" t="s">
        <v>21</v>
      </c>
      <c r="C291" s="144" t="s">
        <v>740</v>
      </c>
      <c r="D291" s="145">
        <v>522061.33</v>
      </c>
      <c r="E291" s="145" t="s">
        <v>18</v>
      </c>
      <c r="F291" s="146">
        <v>522061.33</v>
      </c>
      <c r="G291" s="88"/>
    </row>
    <row r="292" spans="1:7" ht="23.25" x14ac:dyDescent="0.25">
      <c r="A292" s="142" t="s">
        <v>739</v>
      </c>
      <c r="B292" s="143" t="s">
        <v>21</v>
      </c>
      <c r="C292" s="144" t="s">
        <v>738</v>
      </c>
      <c r="D292" s="145">
        <v>16505.330000000002</v>
      </c>
      <c r="E292" s="145" t="s">
        <v>18</v>
      </c>
      <c r="F292" s="146">
        <v>16505.330000000002</v>
      </c>
      <c r="G292" s="88"/>
    </row>
    <row r="293" spans="1:7" ht="23.25" x14ac:dyDescent="0.25">
      <c r="A293" s="142" t="s">
        <v>737</v>
      </c>
      <c r="B293" s="143" t="s">
        <v>21</v>
      </c>
      <c r="C293" s="144" t="s">
        <v>736</v>
      </c>
      <c r="D293" s="145">
        <v>16505.330000000002</v>
      </c>
      <c r="E293" s="145" t="s">
        <v>18</v>
      </c>
      <c r="F293" s="146">
        <v>16505.330000000002</v>
      </c>
      <c r="G293" s="88"/>
    </row>
    <row r="294" spans="1:7" ht="23.25" x14ac:dyDescent="0.25">
      <c r="A294" s="142" t="s">
        <v>229</v>
      </c>
      <c r="B294" s="143" t="s">
        <v>21</v>
      </c>
      <c r="C294" s="144" t="s">
        <v>735</v>
      </c>
      <c r="D294" s="145">
        <v>16505.330000000002</v>
      </c>
      <c r="E294" s="145" t="s">
        <v>18</v>
      </c>
      <c r="F294" s="146">
        <v>16505.330000000002</v>
      </c>
      <c r="G294" s="88"/>
    </row>
    <row r="295" spans="1:7" x14ac:dyDescent="0.25">
      <c r="A295" s="142" t="s">
        <v>231</v>
      </c>
      <c r="B295" s="143" t="s">
        <v>21</v>
      </c>
      <c r="C295" s="144" t="s">
        <v>734</v>
      </c>
      <c r="D295" s="145">
        <v>16505.330000000002</v>
      </c>
      <c r="E295" s="145" t="s">
        <v>18</v>
      </c>
      <c r="F295" s="146">
        <v>16505.330000000002</v>
      </c>
      <c r="G295" s="88"/>
    </row>
    <row r="296" spans="1:7" ht="45.75" x14ac:dyDescent="0.25">
      <c r="A296" s="142" t="s">
        <v>733</v>
      </c>
      <c r="B296" s="143" t="s">
        <v>21</v>
      </c>
      <c r="C296" s="144" t="s">
        <v>732</v>
      </c>
      <c r="D296" s="145">
        <v>505556</v>
      </c>
      <c r="E296" s="145" t="s">
        <v>18</v>
      </c>
      <c r="F296" s="146">
        <v>505556</v>
      </c>
      <c r="G296" s="88"/>
    </row>
    <row r="297" spans="1:7" ht="57" x14ac:dyDescent="0.25">
      <c r="A297" s="142" t="s">
        <v>493</v>
      </c>
      <c r="B297" s="143" t="s">
        <v>21</v>
      </c>
      <c r="C297" s="144" t="s">
        <v>731</v>
      </c>
      <c r="D297" s="145">
        <v>505556</v>
      </c>
      <c r="E297" s="145" t="s">
        <v>18</v>
      </c>
      <c r="F297" s="146">
        <v>505556</v>
      </c>
      <c r="G297" s="88"/>
    </row>
    <row r="298" spans="1:7" ht="23.25" x14ac:dyDescent="0.25">
      <c r="A298" s="142" t="s">
        <v>265</v>
      </c>
      <c r="B298" s="143" t="s">
        <v>21</v>
      </c>
      <c r="C298" s="144" t="s">
        <v>730</v>
      </c>
      <c r="D298" s="145">
        <v>505556</v>
      </c>
      <c r="E298" s="145" t="s">
        <v>18</v>
      </c>
      <c r="F298" s="146">
        <v>505556</v>
      </c>
      <c r="G298" s="88"/>
    </row>
    <row r="299" spans="1:7" x14ac:dyDescent="0.25">
      <c r="A299" s="142" t="s">
        <v>266</v>
      </c>
      <c r="B299" s="143" t="s">
        <v>21</v>
      </c>
      <c r="C299" s="144" t="s">
        <v>729</v>
      </c>
      <c r="D299" s="145">
        <v>505556</v>
      </c>
      <c r="E299" s="145" t="s">
        <v>18</v>
      </c>
      <c r="F299" s="146">
        <v>505556</v>
      </c>
      <c r="G299" s="88"/>
    </row>
    <row r="300" spans="1:7" x14ac:dyDescent="0.25">
      <c r="A300" s="142" t="s">
        <v>701</v>
      </c>
      <c r="B300" s="143" t="s">
        <v>21</v>
      </c>
      <c r="C300" s="144" t="s">
        <v>728</v>
      </c>
      <c r="D300" s="145">
        <v>547020.39</v>
      </c>
      <c r="E300" s="145" t="s">
        <v>18</v>
      </c>
      <c r="F300" s="146">
        <v>547020.39</v>
      </c>
      <c r="G300" s="88"/>
    </row>
    <row r="301" spans="1:7" ht="23.25" x14ac:dyDescent="0.25">
      <c r="A301" s="142" t="s">
        <v>727</v>
      </c>
      <c r="B301" s="143" t="s">
        <v>21</v>
      </c>
      <c r="C301" s="144" t="s">
        <v>726</v>
      </c>
      <c r="D301" s="145">
        <v>547020.39</v>
      </c>
      <c r="E301" s="145" t="s">
        <v>18</v>
      </c>
      <c r="F301" s="146">
        <v>547020.39</v>
      </c>
      <c r="G301" s="88"/>
    </row>
    <row r="302" spans="1:7" ht="34.5" x14ac:dyDescent="0.25">
      <c r="A302" s="142" t="s">
        <v>494</v>
      </c>
      <c r="B302" s="143" t="s">
        <v>21</v>
      </c>
      <c r="C302" s="144" t="s">
        <v>725</v>
      </c>
      <c r="D302" s="145">
        <v>547020.39</v>
      </c>
      <c r="E302" s="145" t="s">
        <v>18</v>
      </c>
      <c r="F302" s="146">
        <v>547020.39</v>
      </c>
      <c r="G302" s="88"/>
    </row>
    <row r="303" spans="1:7" ht="23.25" x14ac:dyDescent="0.25">
      <c r="A303" s="142" t="s">
        <v>229</v>
      </c>
      <c r="B303" s="143" t="s">
        <v>21</v>
      </c>
      <c r="C303" s="144" t="s">
        <v>724</v>
      </c>
      <c r="D303" s="145">
        <v>547020.39</v>
      </c>
      <c r="E303" s="145" t="s">
        <v>18</v>
      </c>
      <c r="F303" s="146">
        <v>547020.39</v>
      </c>
      <c r="G303" s="88"/>
    </row>
    <row r="304" spans="1:7" x14ac:dyDescent="0.25">
      <c r="A304" s="142" t="s">
        <v>231</v>
      </c>
      <c r="B304" s="143" t="s">
        <v>21</v>
      </c>
      <c r="C304" s="144" t="s">
        <v>723</v>
      </c>
      <c r="D304" s="145">
        <v>547020.39</v>
      </c>
      <c r="E304" s="145" t="s">
        <v>18</v>
      </c>
      <c r="F304" s="146">
        <v>547020.39</v>
      </c>
      <c r="G304" s="88"/>
    </row>
    <row r="305" spans="1:7" x14ac:dyDescent="0.25">
      <c r="A305" s="142" t="s">
        <v>249</v>
      </c>
      <c r="B305" s="143" t="s">
        <v>21</v>
      </c>
      <c r="C305" s="144" t="s">
        <v>495</v>
      </c>
      <c r="D305" s="145">
        <v>1258600</v>
      </c>
      <c r="E305" s="145">
        <v>87000</v>
      </c>
      <c r="F305" s="146">
        <v>1171600</v>
      </c>
      <c r="G305" s="88"/>
    </row>
    <row r="306" spans="1:7" x14ac:dyDescent="0.25">
      <c r="A306" s="142" t="s">
        <v>224</v>
      </c>
      <c r="B306" s="143" t="s">
        <v>21</v>
      </c>
      <c r="C306" s="144" t="s">
        <v>496</v>
      </c>
      <c r="D306" s="145">
        <v>1258600</v>
      </c>
      <c r="E306" s="145">
        <v>87000</v>
      </c>
      <c r="F306" s="146">
        <v>1171600</v>
      </c>
      <c r="G306" s="88"/>
    </row>
    <row r="307" spans="1:7" x14ac:dyDescent="0.25">
      <c r="A307" s="142" t="s">
        <v>224</v>
      </c>
      <c r="B307" s="143" t="s">
        <v>21</v>
      </c>
      <c r="C307" s="144" t="s">
        <v>497</v>
      </c>
      <c r="D307" s="145">
        <v>1258600</v>
      </c>
      <c r="E307" s="145">
        <v>87000</v>
      </c>
      <c r="F307" s="146">
        <v>1171600</v>
      </c>
      <c r="G307" s="88"/>
    </row>
    <row r="308" spans="1:7" ht="23.25" x14ac:dyDescent="0.25">
      <c r="A308" s="142" t="s">
        <v>498</v>
      </c>
      <c r="B308" s="143" t="s">
        <v>21</v>
      </c>
      <c r="C308" s="144" t="s">
        <v>499</v>
      </c>
      <c r="D308" s="145">
        <v>1258600</v>
      </c>
      <c r="E308" s="145">
        <v>87000</v>
      </c>
      <c r="F308" s="146">
        <v>1171600</v>
      </c>
      <c r="G308" s="88"/>
    </row>
    <row r="309" spans="1:7" ht="23.25" x14ac:dyDescent="0.25">
      <c r="A309" s="142" t="s">
        <v>229</v>
      </c>
      <c r="B309" s="143" t="s">
        <v>21</v>
      </c>
      <c r="C309" s="144" t="s">
        <v>500</v>
      </c>
      <c r="D309" s="145">
        <v>1258600</v>
      </c>
      <c r="E309" s="145">
        <v>87000</v>
      </c>
      <c r="F309" s="146">
        <v>1171600</v>
      </c>
      <c r="G309" s="88"/>
    </row>
    <row r="310" spans="1:7" x14ac:dyDescent="0.25">
      <c r="A310" s="142" t="s">
        <v>231</v>
      </c>
      <c r="B310" s="143" t="s">
        <v>21</v>
      </c>
      <c r="C310" s="144" t="s">
        <v>501</v>
      </c>
      <c r="D310" s="145">
        <v>1258600</v>
      </c>
      <c r="E310" s="145">
        <v>87000</v>
      </c>
      <c r="F310" s="146">
        <v>1171600</v>
      </c>
      <c r="G310" s="88"/>
    </row>
    <row r="311" spans="1:7" ht="22.5" x14ac:dyDescent="0.25">
      <c r="A311" s="137" t="s">
        <v>503</v>
      </c>
      <c r="B311" s="138" t="s">
        <v>21</v>
      </c>
      <c r="C311" s="139" t="s">
        <v>504</v>
      </c>
      <c r="D311" s="140">
        <v>22599600</v>
      </c>
      <c r="E311" s="140">
        <v>6139882.8700000001</v>
      </c>
      <c r="F311" s="141">
        <v>16459717.130000001</v>
      </c>
      <c r="G311" s="88"/>
    </row>
    <row r="312" spans="1:7" x14ac:dyDescent="0.25">
      <c r="A312" s="142" t="s">
        <v>249</v>
      </c>
      <c r="B312" s="143" t="s">
        <v>21</v>
      </c>
      <c r="C312" s="144" t="s">
        <v>505</v>
      </c>
      <c r="D312" s="145">
        <v>22599600</v>
      </c>
      <c r="E312" s="145">
        <v>6139882.8700000001</v>
      </c>
      <c r="F312" s="146">
        <v>16459717.130000001</v>
      </c>
      <c r="G312" s="88"/>
    </row>
    <row r="313" spans="1:7" x14ac:dyDescent="0.25">
      <c r="A313" s="142" t="s">
        <v>224</v>
      </c>
      <c r="B313" s="143" t="s">
        <v>21</v>
      </c>
      <c r="C313" s="144" t="s">
        <v>506</v>
      </c>
      <c r="D313" s="145">
        <v>22599600</v>
      </c>
      <c r="E313" s="145">
        <v>6139882.8700000001</v>
      </c>
      <c r="F313" s="146">
        <v>16459717.130000001</v>
      </c>
      <c r="G313" s="88"/>
    </row>
    <row r="314" spans="1:7" x14ac:dyDescent="0.25">
      <c r="A314" s="142" t="s">
        <v>224</v>
      </c>
      <c r="B314" s="143" t="s">
        <v>21</v>
      </c>
      <c r="C314" s="144" t="s">
        <v>507</v>
      </c>
      <c r="D314" s="145">
        <v>22599600</v>
      </c>
      <c r="E314" s="145">
        <v>6139882.8700000001</v>
      </c>
      <c r="F314" s="146">
        <v>16459717.130000001</v>
      </c>
      <c r="G314" s="88"/>
    </row>
    <row r="315" spans="1:7" ht="23.25" x14ac:dyDescent="0.25">
      <c r="A315" s="142" t="s">
        <v>296</v>
      </c>
      <c r="B315" s="143" t="s">
        <v>21</v>
      </c>
      <c r="C315" s="144" t="s">
        <v>508</v>
      </c>
      <c r="D315" s="145">
        <v>22599600</v>
      </c>
      <c r="E315" s="145">
        <v>6139882.8700000001</v>
      </c>
      <c r="F315" s="146">
        <v>16459717.130000001</v>
      </c>
      <c r="G315" s="88"/>
    </row>
    <row r="316" spans="1:7" ht="23.25" x14ac:dyDescent="0.25">
      <c r="A316" s="142" t="s">
        <v>265</v>
      </c>
      <c r="B316" s="143" t="s">
        <v>21</v>
      </c>
      <c r="C316" s="144" t="s">
        <v>509</v>
      </c>
      <c r="D316" s="145">
        <v>22599600</v>
      </c>
      <c r="E316" s="145">
        <v>6139882.8700000001</v>
      </c>
      <c r="F316" s="146">
        <v>16459717.130000001</v>
      </c>
      <c r="G316" s="88"/>
    </row>
    <row r="317" spans="1:7" ht="45.75" x14ac:dyDescent="0.25">
      <c r="A317" s="142" t="s">
        <v>394</v>
      </c>
      <c r="B317" s="143" t="s">
        <v>21</v>
      </c>
      <c r="C317" s="144" t="s">
        <v>510</v>
      </c>
      <c r="D317" s="145">
        <v>22599600</v>
      </c>
      <c r="E317" s="145">
        <v>6139882.8700000001</v>
      </c>
      <c r="F317" s="146">
        <v>16459717.130000001</v>
      </c>
      <c r="G317" s="88"/>
    </row>
    <row r="318" spans="1:7" x14ac:dyDescent="0.25">
      <c r="A318" s="137" t="s">
        <v>511</v>
      </c>
      <c r="B318" s="138" t="s">
        <v>21</v>
      </c>
      <c r="C318" s="139" t="s">
        <v>512</v>
      </c>
      <c r="D318" s="140">
        <v>6442075.9100000001</v>
      </c>
      <c r="E318" s="140">
        <v>682041.13</v>
      </c>
      <c r="F318" s="141">
        <v>5760034.7800000003</v>
      </c>
      <c r="G318" s="88"/>
    </row>
    <row r="319" spans="1:7" x14ac:dyDescent="0.25">
      <c r="A319" s="137" t="s">
        <v>513</v>
      </c>
      <c r="B319" s="138" t="s">
        <v>21</v>
      </c>
      <c r="C319" s="139" t="s">
        <v>514</v>
      </c>
      <c r="D319" s="140">
        <v>6442075.9100000001</v>
      </c>
      <c r="E319" s="140">
        <v>682041.13</v>
      </c>
      <c r="F319" s="141">
        <v>5760034.7800000003</v>
      </c>
      <c r="G319" s="88"/>
    </row>
    <row r="320" spans="1:7" ht="23.25" x14ac:dyDescent="0.25">
      <c r="A320" s="142" t="s">
        <v>811</v>
      </c>
      <c r="B320" s="143" t="s">
        <v>21</v>
      </c>
      <c r="C320" s="144" t="s">
        <v>515</v>
      </c>
      <c r="D320" s="145">
        <v>6442075.9100000001</v>
      </c>
      <c r="E320" s="145">
        <v>682041.13</v>
      </c>
      <c r="F320" s="146">
        <v>5760034.7800000003</v>
      </c>
      <c r="G320" s="88"/>
    </row>
    <row r="321" spans="1:7" x14ac:dyDescent="0.25">
      <c r="A321" s="142" t="s">
        <v>262</v>
      </c>
      <c r="B321" s="143" t="s">
        <v>21</v>
      </c>
      <c r="C321" s="144" t="s">
        <v>516</v>
      </c>
      <c r="D321" s="145">
        <v>6442075.9100000001</v>
      </c>
      <c r="E321" s="145">
        <v>682041.13</v>
      </c>
      <c r="F321" s="146">
        <v>5760034.7800000003</v>
      </c>
      <c r="G321" s="88"/>
    </row>
    <row r="322" spans="1:7" ht="34.5" x14ac:dyDescent="0.25">
      <c r="A322" s="142" t="s">
        <v>517</v>
      </c>
      <c r="B322" s="143" t="s">
        <v>21</v>
      </c>
      <c r="C322" s="144" t="s">
        <v>518</v>
      </c>
      <c r="D322" s="145">
        <v>6142075.9100000001</v>
      </c>
      <c r="E322" s="145">
        <v>682041.13</v>
      </c>
      <c r="F322" s="146">
        <v>5460034.7800000003</v>
      </c>
      <c r="G322" s="88"/>
    </row>
    <row r="323" spans="1:7" ht="23.25" x14ac:dyDescent="0.25">
      <c r="A323" s="142" t="s">
        <v>296</v>
      </c>
      <c r="B323" s="143" t="s">
        <v>21</v>
      </c>
      <c r="C323" s="144" t="s">
        <v>519</v>
      </c>
      <c r="D323" s="145">
        <v>3599400</v>
      </c>
      <c r="E323" s="145">
        <v>664641.13</v>
      </c>
      <c r="F323" s="146">
        <v>2934758.87</v>
      </c>
      <c r="G323" s="88"/>
    </row>
    <row r="324" spans="1:7" ht="23.25" x14ac:dyDescent="0.25">
      <c r="A324" s="142" t="s">
        <v>265</v>
      </c>
      <c r="B324" s="143" t="s">
        <v>21</v>
      </c>
      <c r="C324" s="144" t="s">
        <v>520</v>
      </c>
      <c r="D324" s="145">
        <v>3599400</v>
      </c>
      <c r="E324" s="145">
        <v>664641.13</v>
      </c>
      <c r="F324" s="146">
        <v>2934758.87</v>
      </c>
      <c r="G324" s="88"/>
    </row>
    <row r="325" spans="1:7" ht="45.75" x14ac:dyDescent="0.25">
      <c r="A325" s="142" t="s">
        <v>394</v>
      </c>
      <c r="B325" s="143" t="s">
        <v>21</v>
      </c>
      <c r="C325" s="144" t="s">
        <v>521</v>
      </c>
      <c r="D325" s="145">
        <v>3599400</v>
      </c>
      <c r="E325" s="145">
        <v>664641.13</v>
      </c>
      <c r="F325" s="146">
        <v>2934758.87</v>
      </c>
      <c r="G325" s="88"/>
    </row>
    <row r="326" spans="1:7" ht="34.5" x14ac:dyDescent="0.25">
      <c r="A326" s="142" t="s">
        <v>522</v>
      </c>
      <c r="B326" s="143" t="s">
        <v>21</v>
      </c>
      <c r="C326" s="144" t="s">
        <v>523</v>
      </c>
      <c r="D326" s="145">
        <v>344586.41</v>
      </c>
      <c r="E326" s="145" t="s">
        <v>18</v>
      </c>
      <c r="F326" s="146">
        <v>344586.41</v>
      </c>
      <c r="G326" s="88"/>
    </row>
    <row r="327" spans="1:7" ht="23.25" x14ac:dyDescent="0.25">
      <c r="A327" s="142" t="s">
        <v>265</v>
      </c>
      <c r="B327" s="143" t="s">
        <v>21</v>
      </c>
      <c r="C327" s="144" t="s">
        <v>524</v>
      </c>
      <c r="D327" s="145">
        <v>344586.41</v>
      </c>
      <c r="E327" s="145" t="s">
        <v>18</v>
      </c>
      <c r="F327" s="146">
        <v>344586.41</v>
      </c>
      <c r="G327" s="88"/>
    </row>
    <row r="328" spans="1:7" x14ac:dyDescent="0.25">
      <c r="A328" s="142" t="s">
        <v>266</v>
      </c>
      <c r="B328" s="143" t="s">
        <v>21</v>
      </c>
      <c r="C328" s="144" t="s">
        <v>525</v>
      </c>
      <c r="D328" s="145">
        <v>344586.41</v>
      </c>
      <c r="E328" s="145" t="s">
        <v>18</v>
      </c>
      <c r="F328" s="146">
        <v>344586.41</v>
      </c>
      <c r="G328" s="88"/>
    </row>
    <row r="329" spans="1:7" ht="23.25" x14ac:dyDescent="0.25">
      <c r="A329" s="142" t="s">
        <v>526</v>
      </c>
      <c r="B329" s="143" t="s">
        <v>21</v>
      </c>
      <c r="C329" s="144" t="s">
        <v>527</v>
      </c>
      <c r="D329" s="145">
        <v>983521</v>
      </c>
      <c r="E329" s="145" t="s">
        <v>18</v>
      </c>
      <c r="F329" s="146">
        <v>983521</v>
      </c>
      <c r="G329" s="88"/>
    </row>
    <row r="330" spans="1:7" ht="23.25" x14ac:dyDescent="0.25">
      <c r="A330" s="142" t="s">
        <v>265</v>
      </c>
      <c r="B330" s="143" t="s">
        <v>21</v>
      </c>
      <c r="C330" s="144" t="s">
        <v>528</v>
      </c>
      <c r="D330" s="145">
        <v>983521</v>
      </c>
      <c r="E330" s="145" t="s">
        <v>18</v>
      </c>
      <c r="F330" s="146">
        <v>983521</v>
      </c>
      <c r="G330" s="88"/>
    </row>
    <row r="331" spans="1:7" x14ac:dyDescent="0.25">
      <c r="A331" s="142" t="s">
        <v>266</v>
      </c>
      <c r="B331" s="143" t="s">
        <v>21</v>
      </c>
      <c r="C331" s="144" t="s">
        <v>529</v>
      </c>
      <c r="D331" s="145">
        <v>983521</v>
      </c>
      <c r="E331" s="145" t="s">
        <v>18</v>
      </c>
      <c r="F331" s="146">
        <v>983521</v>
      </c>
      <c r="G331" s="88"/>
    </row>
    <row r="332" spans="1:7" ht="34.5" x14ac:dyDescent="0.25">
      <c r="A332" s="142" t="s">
        <v>530</v>
      </c>
      <c r="B332" s="143" t="s">
        <v>21</v>
      </c>
      <c r="C332" s="144" t="s">
        <v>531</v>
      </c>
      <c r="D332" s="145">
        <v>200000</v>
      </c>
      <c r="E332" s="145">
        <v>17400</v>
      </c>
      <c r="F332" s="146">
        <v>182600</v>
      </c>
      <c r="G332" s="88"/>
    </row>
    <row r="333" spans="1:7" ht="23.25" x14ac:dyDescent="0.25">
      <c r="A333" s="142" t="s">
        <v>265</v>
      </c>
      <c r="B333" s="143" t="s">
        <v>21</v>
      </c>
      <c r="C333" s="144" t="s">
        <v>532</v>
      </c>
      <c r="D333" s="145">
        <v>200000</v>
      </c>
      <c r="E333" s="145">
        <v>17400</v>
      </c>
      <c r="F333" s="146">
        <v>182600</v>
      </c>
      <c r="G333" s="88"/>
    </row>
    <row r="334" spans="1:7" x14ac:dyDescent="0.25">
      <c r="A334" s="142" t="s">
        <v>266</v>
      </c>
      <c r="B334" s="143" t="s">
        <v>21</v>
      </c>
      <c r="C334" s="144" t="s">
        <v>533</v>
      </c>
      <c r="D334" s="145">
        <v>200000</v>
      </c>
      <c r="E334" s="145">
        <v>17400</v>
      </c>
      <c r="F334" s="146">
        <v>182600</v>
      </c>
      <c r="G334" s="88"/>
    </row>
    <row r="335" spans="1:7" ht="23.25" x14ac:dyDescent="0.25">
      <c r="A335" s="142" t="s">
        <v>534</v>
      </c>
      <c r="B335" s="143" t="s">
        <v>21</v>
      </c>
      <c r="C335" s="144" t="s">
        <v>535</v>
      </c>
      <c r="D335" s="145">
        <v>1014568.5</v>
      </c>
      <c r="E335" s="145" t="s">
        <v>18</v>
      </c>
      <c r="F335" s="146">
        <v>1014568.5</v>
      </c>
      <c r="G335" s="88"/>
    </row>
    <row r="336" spans="1:7" ht="23.25" x14ac:dyDescent="0.25">
      <c r="A336" s="142" t="s">
        <v>265</v>
      </c>
      <c r="B336" s="143" t="s">
        <v>21</v>
      </c>
      <c r="C336" s="144" t="s">
        <v>536</v>
      </c>
      <c r="D336" s="145">
        <v>1014568.5</v>
      </c>
      <c r="E336" s="145" t="s">
        <v>18</v>
      </c>
      <c r="F336" s="146">
        <v>1014568.5</v>
      </c>
      <c r="G336" s="88"/>
    </row>
    <row r="337" spans="1:7" x14ac:dyDescent="0.25">
      <c r="A337" s="142" t="s">
        <v>266</v>
      </c>
      <c r="B337" s="143" t="s">
        <v>21</v>
      </c>
      <c r="C337" s="144" t="s">
        <v>537</v>
      </c>
      <c r="D337" s="145">
        <v>1014568.5</v>
      </c>
      <c r="E337" s="145" t="s">
        <v>18</v>
      </c>
      <c r="F337" s="146">
        <v>1014568.5</v>
      </c>
      <c r="G337" s="88"/>
    </row>
    <row r="338" spans="1:7" ht="23.25" x14ac:dyDescent="0.25">
      <c r="A338" s="142" t="s">
        <v>538</v>
      </c>
      <c r="B338" s="143" t="s">
        <v>21</v>
      </c>
      <c r="C338" s="144" t="s">
        <v>539</v>
      </c>
      <c r="D338" s="145">
        <v>200000</v>
      </c>
      <c r="E338" s="145" t="s">
        <v>18</v>
      </c>
      <c r="F338" s="146">
        <v>200000</v>
      </c>
      <c r="G338" s="88"/>
    </row>
    <row r="339" spans="1:7" ht="23.25" x14ac:dyDescent="0.25">
      <c r="A339" s="142" t="s">
        <v>540</v>
      </c>
      <c r="B339" s="143" t="s">
        <v>21</v>
      </c>
      <c r="C339" s="144" t="s">
        <v>541</v>
      </c>
      <c r="D339" s="145">
        <v>200000</v>
      </c>
      <c r="E339" s="145" t="s">
        <v>18</v>
      </c>
      <c r="F339" s="146">
        <v>200000</v>
      </c>
      <c r="G339" s="88"/>
    </row>
    <row r="340" spans="1:7" ht="23.25" x14ac:dyDescent="0.25">
      <c r="A340" s="142" t="s">
        <v>265</v>
      </c>
      <c r="B340" s="143" t="s">
        <v>21</v>
      </c>
      <c r="C340" s="144" t="s">
        <v>542</v>
      </c>
      <c r="D340" s="145">
        <v>200000</v>
      </c>
      <c r="E340" s="145" t="s">
        <v>18</v>
      </c>
      <c r="F340" s="146">
        <v>200000</v>
      </c>
      <c r="G340" s="88"/>
    </row>
    <row r="341" spans="1:7" x14ac:dyDescent="0.25">
      <c r="A341" s="142" t="s">
        <v>266</v>
      </c>
      <c r="B341" s="143" t="s">
        <v>21</v>
      </c>
      <c r="C341" s="144" t="s">
        <v>543</v>
      </c>
      <c r="D341" s="145">
        <v>200000</v>
      </c>
      <c r="E341" s="145" t="s">
        <v>18</v>
      </c>
      <c r="F341" s="146">
        <v>200000</v>
      </c>
      <c r="G341" s="88"/>
    </row>
    <row r="342" spans="1:7" ht="34.5" x14ac:dyDescent="0.25">
      <c r="A342" s="142" t="s">
        <v>544</v>
      </c>
      <c r="B342" s="143" t="s">
        <v>21</v>
      </c>
      <c r="C342" s="144" t="s">
        <v>545</v>
      </c>
      <c r="D342" s="145">
        <v>100000</v>
      </c>
      <c r="E342" s="145" t="s">
        <v>18</v>
      </c>
      <c r="F342" s="146">
        <v>100000</v>
      </c>
      <c r="G342" s="88"/>
    </row>
    <row r="343" spans="1:7" ht="34.5" x14ac:dyDescent="0.25">
      <c r="A343" s="142" t="s">
        <v>546</v>
      </c>
      <c r="B343" s="143" t="s">
        <v>21</v>
      </c>
      <c r="C343" s="144" t="s">
        <v>547</v>
      </c>
      <c r="D343" s="145">
        <v>100000</v>
      </c>
      <c r="E343" s="145" t="s">
        <v>18</v>
      </c>
      <c r="F343" s="146">
        <v>100000</v>
      </c>
      <c r="G343" s="88"/>
    </row>
    <row r="344" spans="1:7" ht="23.25" x14ac:dyDescent="0.25">
      <c r="A344" s="142" t="s">
        <v>265</v>
      </c>
      <c r="B344" s="143" t="s">
        <v>21</v>
      </c>
      <c r="C344" s="144" t="s">
        <v>548</v>
      </c>
      <c r="D344" s="145">
        <v>100000</v>
      </c>
      <c r="E344" s="145" t="s">
        <v>18</v>
      </c>
      <c r="F344" s="146">
        <v>100000</v>
      </c>
      <c r="G344" s="88"/>
    </row>
    <row r="345" spans="1:7" x14ac:dyDescent="0.25">
      <c r="A345" s="142" t="s">
        <v>266</v>
      </c>
      <c r="B345" s="143" t="s">
        <v>21</v>
      </c>
      <c r="C345" s="144" t="s">
        <v>549</v>
      </c>
      <c r="D345" s="145">
        <v>100000</v>
      </c>
      <c r="E345" s="145" t="s">
        <v>18</v>
      </c>
      <c r="F345" s="146">
        <v>100000</v>
      </c>
      <c r="G345" s="88"/>
    </row>
    <row r="346" spans="1:7" x14ac:dyDescent="0.25">
      <c r="A346" s="137" t="s">
        <v>550</v>
      </c>
      <c r="B346" s="138" t="s">
        <v>21</v>
      </c>
      <c r="C346" s="139" t="s">
        <v>551</v>
      </c>
      <c r="D346" s="140">
        <v>149632892.30000001</v>
      </c>
      <c r="E346" s="140">
        <v>22704869.870000001</v>
      </c>
      <c r="F346" s="141">
        <v>126928022.42999999</v>
      </c>
      <c r="G346" s="88"/>
    </row>
    <row r="347" spans="1:7" x14ac:dyDescent="0.25">
      <c r="A347" s="137" t="s">
        <v>552</v>
      </c>
      <c r="B347" s="138" t="s">
        <v>21</v>
      </c>
      <c r="C347" s="139" t="s">
        <v>553</v>
      </c>
      <c r="D347" s="140">
        <v>149632892.30000001</v>
      </c>
      <c r="E347" s="140">
        <v>22704869.870000001</v>
      </c>
      <c r="F347" s="141">
        <v>126928022.43000001</v>
      </c>
      <c r="G347" s="88"/>
    </row>
    <row r="348" spans="1:7" ht="23.25" x14ac:dyDescent="0.25">
      <c r="A348" s="142" t="s">
        <v>260</v>
      </c>
      <c r="B348" s="143" t="s">
        <v>21</v>
      </c>
      <c r="C348" s="144" t="s">
        <v>554</v>
      </c>
      <c r="D348" s="145">
        <v>149632892.30000001</v>
      </c>
      <c r="E348" s="145">
        <v>22704869.870000001</v>
      </c>
      <c r="F348" s="146">
        <v>126928022.42999999</v>
      </c>
      <c r="G348" s="88"/>
    </row>
    <row r="349" spans="1:7" x14ac:dyDescent="0.25">
      <c r="A349" s="142" t="s">
        <v>262</v>
      </c>
      <c r="B349" s="143" t="s">
        <v>21</v>
      </c>
      <c r="C349" s="144" t="s">
        <v>555</v>
      </c>
      <c r="D349" s="145">
        <v>121250062.3</v>
      </c>
      <c r="E349" s="145">
        <v>22704869.870000001</v>
      </c>
      <c r="F349" s="146">
        <v>98545192.429999992</v>
      </c>
      <c r="G349" s="88"/>
    </row>
    <row r="350" spans="1:7" ht="45.75" x14ac:dyDescent="0.25">
      <c r="A350" s="142" t="s">
        <v>264</v>
      </c>
      <c r="B350" s="143" t="s">
        <v>21</v>
      </c>
      <c r="C350" s="144" t="s">
        <v>556</v>
      </c>
      <c r="D350" s="145">
        <v>2132802.2999999998</v>
      </c>
      <c r="E350" s="145" t="s">
        <v>18</v>
      </c>
      <c r="F350" s="146">
        <v>2132802.2999999998</v>
      </c>
      <c r="G350" s="88"/>
    </row>
    <row r="351" spans="1:7" ht="23.25" x14ac:dyDescent="0.25">
      <c r="A351" s="142" t="s">
        <v>330</v>
      </c>
      <c r="B351" s="143" t="s">
        <v>21</v>
      </c>
      <c r="C351" s="144" t="s">
        <v>722</v>
      </c>
      <c r="D351" s="145">
        <v>1300000</v>
      </c>
      <c r="E351" s="145" t="s">
        <v>18</v>
      </c>
      <c r="F351" s="146">
        <v>1300000</v>
      </c>
      <c r="G351" s="88"/>
    </row>
    <row r="352" spans="1:7" ht="23.25" x14ac:dyDescent="0.25">
      <c r="A352" s="142" t="s">
        <v>265</v>
      </c>
      <c r="B352" s="143" t="s">
        <v>21</v>
      </c>
      <c r="C352" s="144" t="s">
        <v>721</v>
      </c>
      <c r="D352" s="145">
        <v>1300000</v>
      </c>
      <c r="E352" s="145" t="s">
        <v>18</v>
      </c>
      <c r="F352" s="146">
        <v>1300000</v>
      </c>
      <c r="G352" s="88"/>
    </row>
    <row r="353" spans="1:7" x14ac:dyDescent="0.25">
      <c r="A353" s="142" t="s">
        <v>266</v>
      </c>
      <c r="B353" s="143" t="s">
        <v>21</v>
      </c>
      <c r="C353" s="144" t="s">
        <v>720</v>
      </c>
      <c r="D353" s="145">
        <v>1300000</v>
      </c>
      <c r="E353" s="145" t="s">
        <v>18</v>
      </c>
      <c r="F353" s="146">
        <v>1300000</v>
      </c>
      <c r="G353" s="88"/>
    </row>
    <row r="354" spans="1:7" ht="34.5" x14ac:dyDescent="0.25">
      <c r="A354" s="142" t="s">
        <v>975</v>
      </c>
      <c r="B354" s="143" t="s">
        <v>21</v>
      </c>
      <c r="C354" s="144" t="s">
        <v>976</v>
      </c>
      <c r="D354" s="145">
        <v>517012.82</v>
      </c>
      <c r="E354" s="145" t="s">
        <v>18</v>
      </c>
      <c r="F354" s="146">
        <v>517012.82</v>
      </c>
      <c r="G354" s="88"/>
    </row>
    <row r="355" spans="1:7" ht="23.25" x14ac:dyDescent="0.25">
      <c r="A355" s="142" t="s">
        <v>265</v>
      </c>
      <c r="B355" s="143" t="s">
        <v>21</v>
      </c>
      <c r="C355" s="144" t="s">
        <v>977</v>
      </c>
      <c r="D355" s="145">
        <v>517012.82</v>
      </c>
      <c r="E355" s="145" t="s">
        <v>18</v>
      </c>
      <c r="F355" s="146">
        <v>517012.82</v>
      </c>
      <c r="G355" s="88"/>
    </row>
    <row r="356" spans="1:7" x14ac:dyDescent="0.25">
      <c r="A356" s="142" t="s">
        <v>266</v>
      </c>
      <c r="B356" s="143" t="s">
        <v>21</v>
      </c>
      <c r="C356" s="144" t="s">
        <v>978</v>
      </c>
      <c r="D356" s="145">
        <v>517012.82</v>
      </c>
      <c r="E356" s="145" t="s">
        <v>18</v>
      </c>
      <c r="F356" s="146">
        <v>517012.82</v>
      </c>
      <c r="G356" s="88"/>
    </row>
    <row r="357" spans="1:7" ht="23.25" x14ac:dyDescent="0.25">
      <c r="A357" s="142" t="s">
        <v>398</v>
      </c>
      <c r="B357" s="143" t="s">
        <v>21</v>
      </c>
      <c r="C357" s="144" t="s">
        <v>557</v>
      </c>
      <c r="D357" s="145">
        <v>315789.48</v>
      </c>
      <c r="E357" s="145" t="s">
        <v>18</v>
      </c>
      <c r="F357" s="146">
        <v>315789.48</v>
      </c>
      <c r="G357" s="88"/>
    </row>
    <row r="358" spans="1:7" ht="23.25" x14ac:dyDescent="0.25">
      <c r="A358" s="142" t="s">
        <v>265</v>
      </c>
      <c r="B358" s="143" t="s">
        <v>21</v>
      </c>
      <c r="C358" s="144" t="s">
        <v>558</v>
      </c>
      <c r="D358" s="145">
        <v>315789.48</v>
      </c>
      <c r="E358" s="145" t="s">
        <v>18</v>
      </c>
      <c r="F358" s="146">
        <v>315789.48</v>
      </c>
      <c r="G358" s="88"/>
    </row>
    <row r="359" spans="1:7" x14ac:dyDescent="0.25">
      <c r="A359" s="142" t="s">
        <v>266</v>
      </c>
      <c r="B359" s="143" t="s">
        <v>21</v>
      </c>
      <c r="C359" s="144" t="s">
        <v>559</v>
      </c>
      <c r="D359" s="145">
        <v>315789.48</v>
      </c>
      <c r="E359" s="145" t="s">
        <v>18</v>
      </c>
      <c r="F359" s="146">
        <v>315789.48</v>
      </c>
      <c r="G359" s="88"/>
    </row>
    <row r="360" spans="1:7" ht="34.5" x14ac:dyDescent="0.25">
      <c r="A360" s="142" t="s">
        <v>560</v>
      </c>
      <c r="B360" s="143" t="s">
        <v>21</v>
      </c>
      <c r="C360" s="144" t="s">
        <v>561</v>
      </c>
      <c r="D360" s="145">
        <v>6846000</v>
      </c>
      <c r="E360" s="145">
        <v>951127</v>
      </c>
      <c r="F360" s="146">
        <v>5894873</v>
      </c>
      <c r="G360" s="88"/>
    </row>
    <row r="361" spans="1:7" ht="23.25" x14ac:dyDescent="0.25">
      <c r="A361" s="142" t="s">
        <v>562</v>
      </c>
      <c r="B361" s="143" t="s">
        <v>21</v>
      </c>
      <c r="C361" s="144" t="s">
        <v>563</v>
      </c>
      <c r="D361" s="145">
        <v>1200000</v>
      </c>
      <c r="E361" s="145">
        <v>300000</v>
      </c>
      <c r="F361" s="146">
        <v>900000</v>
      </c>
      <c r="G361" s="88"/>
    </row>
    <row r="362" spans="1:7" ht="23.25" x14ac:dyDescent="0.25">
      <c r="A362" s="142" t="s">
        <v>265</v>
      </c>
      <c r="B362" s="143" t="s">
        <v>21</v>
      </c>
      <c r="C362" s="144" t="s">
        <v>564</v>
      </c>
      <c r="D362" s="145">
        <v>1200000</v>
      </c>
      <c r="E362" s="145">
        <v>300000</v>
      </c>
      <c r="F362" s="146">
        <v>900000</v>
      </c>
      <c r="G362" s="88"/>
    </row>
    <row r="363" spans="1:7" x14ac:dyDescent="0.25">
      <c r="A363" s="142" t="s">
        <v>266</v>
      </c>
      <c r="B363" s="143" t="s">
        <v>21</v>
      </c>
      <c r="C363" s="144" t="s">
        <v>565</v>
      </c>
      <c r="D363" s="145">
        <v>1200000</v>
      </c>
      <c r="E363" s="145">
        <v>300000</v>
      </c>
      <c r="F363" s="146">
        <v>900000</v>
      </c>
      <c r="G363" s="88"/>
    </row>
    <row r="364" spans="1:7" ht="23.25" x14ac:dyDescent="0.25">
      <c r="A364" s="142" t="s">
        <v>852</v>
      </c>
      <c r="B364" s="143" t="s">
        <v>21</v>
      </c>
      <c r="C364" s="144" t="s">
        <v>851</v>
      </c>
      <c r="D364" s="145">
        <v>4950000</v>
      </c>
      <c r="E364" s="145">
        <v>651127</v>
      </c>
      <c r="F364" s="146">
        <v>4298873</v>
      </c>
      <c r="G364" s="88"/>
    </row>
    <row r="365" spans="1:7" ht="23.25" x14ac:dyDescent="0.25">
      <c r="A365" s="142" t="s">
        <v>265</v>
      </c>
      <c r="B365" s="143" t="s">
        <v>21</v>
      </c>
      <c r="C365" s="144" t="s">
        <v>850</v>
      </c>
      <c r="D365" s="145">
        <v>4950000</v>
      </c>
      <c r="E365" s="145">
        <v>651127</v>
      </c>
      <c r="F365" s="146">
        <v>4298873</v>
      </c>
      <c r="G365" s="88"/>
    </row>
    <row r="366" spans="1:7" x14ac:dyDescent="0.25">
      <c r="A366" s="142" t="s">
        <v>266</v>
      </c>
      <c r="B366" s="143" t="s">
        <v>21</v>
      </c>
      <c r="C366" s="144" t="s">
        <v>849</v>
      </c>
      <c r="D366" s="145">
        <v>4950000</v>
      </c>
      <c r="E366" s="145">
        <v>651127</v>
      </c>
      <c r="F366" s="146">
        <v>4298873</v>
      </c>
      <c r="G366" s="88"/>
    </row>
    <row r="367" spans="1:7" ht="45.75" x14ac:dyDescent="0.25">
      <c r="A367" s="142" t="s">
        <v>566</v>
      </c>
      <c r="B367" s="143" t="s">
        <v>21</v>
      </c>
      <c r="C367" s="144" t="s">
        <v>567</v>
      </c>
      <c r="D367" s="145">
        <v>696000</v>
      </c>
      <c r="E367" s="145" t="s">
        <v>18</v>
      </c>
      <c r="F367" s="146">
        <v>696000</v>
      </c>
      <c r="G367" s="88"/>
    </row>
    <row r="368" spans="1:7" ht="23.25" x14ac:dyDescent="0.25">
      <c r="A368" s="142" t="s">
        <v>265</v>
      </c>
      <c r="B368" s="143" t="s">
        <v>21</v>
      </c>
      <c r="C368" s="144" t="s">
        <v>568</v>
      </c>
      <c r="D368" s="145">
        <v>696000</v>
      </c>
      <c r="E368" s="145" t="s">
        <v>18</v>
      </c>
      <c r="F368" s="146">
        <v>696000</v>
      </c>
      <c r="G368" s="88"/>
    </row>
    <row r="369" spans="1:7" x14ac:dyDescent="0.25">
      <c r="A369" s="142" t="s">
        <v>266</v>
      </c>
      <c r="B369" s="143" t="s">
        <v>21</v>
      </c>
      <c r="C369" s="144" t="s">
        <v>569</v>
      </c>
      <c r="D369" s="145">
        <v>696000</v>
      </c>
      <c r="E369" s="145" t="s">
        <v>18</v>
      </c>
      <c r="F369" s="146">
        <v>696000</v>
      </c>
      <c r="G369" s="88"/>
    </row>
    <row r="370" spans="1:7" ht="34.5" x14ac:dyDescent="0.25">
      <c r="A370" s="142" t="s">
        <v>267</v>
      </c>
      <c r="B370" s="143" t="s">
        <v>21</v>
      </c>
      <c r="C370" s="144" t="s">
        <v>570</v>
      </c>
      <c r="D370" s="145">
        <v>112271260</v>
      </c>
      <c r="E370" s="145">
        <v>21753742.870000001</v>
      </c>
      <c r="F370" s="146">
        <v>90517517.129999995</v>
      </c>
      <c r="G370" s="88"/>
    </row>
    <row r="371" spans="1:7" ht="23.25" x14ac:dyDescent="0.25">
      <c r="A371" s="142" t="s">
        <v>296</v>
      </c>
      <c r="B371" s="143" t="s">
        <v>21</v>
      </c>
      <c r="C371" s="144" t="s">
        <v>571</v>
      </c>
      <c r="D371" s="145">
        <v>41258860</v>
      </c>
      <c r="E371" s="145">
        <v>8483259.9900000002</v>
      </c>
      <c r="F371" s="146">
        <v>32775600.010000002</v>
      </c>
      <c r="G371" s="88"/>
    </row>
    <row r="372" spans="1:7" ht="23.25" x14ac:dyDescent="0.25">
      <c r="A372" s="142" t="s">
        <v>265</v>
      </c>
      <c r="B372" s="143" t="s">
        <v>21</v>
      </c>
      <c r="C372" s="144" t="s">
        <v>572</v>
      </c>
      <c r="D372" s="145">
        <v>41258860</v>
      </c>
      <c r="E372" s="145">
        <v>8483259.9900000002</v>
      </c>
      <c r="F372" s="146">
        <v>32775600.010000002</v>
      </c>
      <c r="G372" s="88"/>
    </row>
    <row r="373" spans="1:7" ht="45.75" x14ac:dyDescent="0.25">
      <c r="A373" s="142" t="s">
        <v>394</v>
      </c>
      <c r="B373" s="143" t="s">
        <v>21</v>
      </c>
      <c r="C373" s="144" t="s">
        <v>573</v>
      </c>
      <c r="D373" s="145">
        <v>41258860</v>
      </c>
      <c r="E373" s="145">
        <v>8483259.9900000002</v>
      </c>
      <c r="F373" s="146">
        <v>32775600.010000002</v>
      </c>
      <c r="G373" s="88"/>
    </row>
    <row r="374" spans="1:7" ht="68.25" x14ac:dyDescent="0.25">
      <c r="A374" s="142" t="s">
        <v>574</v>
      </c>
      <c r="B374" s="143" t="s">
        <v>21</v>
      </c>
      <c r="C374" s="144" t="s">
        <v>575</v>
      </c>
      <c r="D374" s="145">
        <v>71012400</v>
      </c>
      <c r="E374" s="145">
        <v>13270482.880000001</v>
      </c>
      <c r="F374" s="146">
        <v>57741917.119999997</v>
      </c>
      <c r="G374" s="88"/>
    </row>
    <row r="375" spans="1:7" ht="23.25" x14ac:dyDescent="0.25">
      <c r="A375" s="142" t="s">
        <v>265</v>
      </c>
      <c r="B375" s="143" t="s">
        <v>21</v>
      </c>
      <c r="C375" s="144" t="s">
        <v>576</v>
      </c>
      <c r="D375" s="145">
        <v>71012400</v>
      </c>
      <c r="E375" s="145">
        <v>13270482.880000001</v>
      </c>
      <c r="F375" s="146">
        <v>57741917.119999997</v>
      </c>
      <c r="G375" s="88"/>
    </row>
    <row r="376" spans="1:7" ht="45.75" x14ac:dyDescent="0.25">
      <c r="A376" s="142" t="s">
        <v>394</v>
      </c>
      <c r="B376" s="143" t="s">
        <v>21</v>
      </c>
      <c r="C376" s="144" t="s">
        <v>577</v>
      </c>
      <c r="D376" s="145">
        <v>71012400</v>
      </c>
      <c r="E376" s="145">
        <v>13270482.880000001</v>
      </c>
      <c r="F376" s="146">
        <v>57741917.119999997</v>
      </c>
      <c r="G376" s="88"/>
    </row>
    <row r="377" spans="1:7" x14ac:dyDescent="0.25">
      <c r="A377" s="142" t="s">
        <v>706</v>
      </c>
      <c r="B377" s="143" t="s">
        <v>21</v>
      </c>
      <c r="C377" s="144" t="s">
        <v>719</v>
      </c>
      <c r="D377" s="145">
        <v>2000000</v>
      </c>
      <c r="E377" s="145" t="s">
        <v>18</v>
      </c>
      <c r="F377" s="146">
        <v>2000000</v>
      </c>
      <c r="G377" s="88"/>
    </row>
    <row r="378" spans="1:7" ht="34.5" x14ac:dyDescent="0.25">
      <c r="A378" s="142" t="s">
        <v>718</v>
      </c>
      <c r="B378" s="143" t="s">
        <v>21</v>
      </c>
      <c r="C378" s="144" t="s">
        <v>717</v>
      </c>
      <c r="D378" s="145">
        <v>2000000</v>
      </c>
      <c r="E378" s="145" t="s">
        <v>18</v>
      </c>
      <c r="F378" s="146">
        <v>2000000</v>
      </c>
      <c r="G378" s="88"/>
    </row>
    <row r="379" spans="1:7" ht="68.25" x14ac:dyDescent="0.25">
      <c r="A379" s="142" t="s">
        <v>844</v>
      </c>
      <c r="B379" s="143" t="s">
        <v>21</v>
      </c>
      <c r="C379" s="144" t="s">
        <v>716</v>
      </c>
      <c r="D379" s="145">
        <v>2000000</v>
      </c>
      <c r="E379" s="145" t="s">
        <v>18</v>
      </c>
      <c r="F379" s="146">
        <v>2000000</v>
      </c>
      <c r="G379" s="88"/>
    </row>
    <row r="380" spans="1:7" ht="23.25" x14ac:dyDescent="0.25">
      <c r="A380" s="142" t="s">
        <v>265</v>
      </c>
      <c r="B380" s="143" t="s">
        <v>21</v>
      </c>
      <c r="C380" s="144" t="s">
        <v>715</v>
      </c>
      <c r="D380" s="145">
        <v>2000000</v>
      </c>
      <c r="E380" s="145" t="s">
        <v>18</v>
      </c>
      <c r="F380" s="146">
        <v>2000000</v>
      </c>
      <c r="G380" s="88"/>
    </row>
    <row r="381" spans="1:7" x14ac:dyDescent="0.25">
      <c r="A381" s="142" t="s">
        <v>266</v>
      </c>
      <c r="B381" s="143" t="s">
        <v>21</v>
      </c>
      <c r="C381" s="144" t="s">
        <v>714</v>
      </c>
      <c r="D381" s="145">
        <v>2000000</v>
      </c>
      <c r="E381" s="145" t="s">
        <v>18</v>
      </c>
      <c r="F381" s="146">
        <v>2000000</v>
      </c>
      <c r="G381" s="88"/>
    </row>
    <row r="382" spans="1:7" x14ac:dyDescent="0.25">
      <c r="A382" s="142" t="s">
        <v>701</v>
      </c>
      <c r="B382" s="143" t="s">
        <v>21</v>
      </c>
      <c r="C382" s="144" t="s">
        <v>713</v>
      </c>
      <c r="D382" s="145">
        <v>26382830</v>
      </c>
      <c r="E382" s="145" t="s">
        <v>18</v>
      </c>
      <c r="F382" s="146">
        <v>26382830</v>
      </c>
      <c r="G382" s="88"/>
    </row>
    <row r="383" spans="1:7" ht="23.25" x14ac:dyDescent="0.25">
      <c r="A383" s="142" t="s">
        <v>712</v>
      </c>
      <c r="B383" s="143" t="s">
        <v>21</v>
      </c>
      <c r="C383" s="144" t="s">
        <v>711</v>
      </c>
      <c r="D383" s="145">
        <v>26382830</v>
      </c>
      <c r="E383" s="145" t="s">
        <v>18</v>
      </c>
      <c r="F383" s="146">
        <v>26382830</v>
      </c>
      <c r="G383" s="88"/>
    </row>
    <row r="384" spans="1:7" ht="45.75" x14ac:dyDescent="0.25">
      <c r="A384" s="142" t="s">
        <v>848</v>
      </c>
      <c r="B384" s="143" t="s">
        <v>21</v>
      </c>
      <c r="C384" s="144" t="s">
        <v>847</v>
      </c>
      <c r="D384" s="145">
        <v>26382830</v>
      </c>
      <c r="E384" s="145" t="s">
        <v>18</v>
      </c>
      <c r="F384" s="146">
        <v>26382830</v>
      </c>
      <c r="G384" s="88"/>
    </row>
    <row r="385" spans="1:7" ht="23.25" x14ac:dyDescent="0.25">
      <c r="A385" s="142" t="s">
        <v>265</v>
      </c>
      <c r="B385" s="143" t="s">
        <v>21</v>
      </c>
      <c r="C385" s="144" t="s">
        <v>846</v>
      </c>
      <c r="D385" s="145">
        <v>26382830</v>
      </c>
      <c r="E385" s="145" t="s">
        <v>18</v>
      </c>
      <c r="F385" s="146">
        <v>26382830</v>
      </c>
      <c r="G385" s="88"/>
    </row>
    <row r="386" spans="1:7" x14ac:dyDescent="0.25">
      <c r="A386" s="142" t="s">
        <v>266</v>
      </c>
      <c r="B386" s="143" t="s">
        <v>21</v>
      </c>
      <c r="C386" s="144" t="s">
        <v>845</v>
      </c>
      <c r="D386" s="145">
        <v>26382830</v>
      </c>
      <c r="E386" s="145" t="s">
        <v>18</v>
      </c>
      <c r="F386" s="146">
        <v>26382830</v>
      </c>
      <c r="G386" s="88"/>
    </row>
    <row r="387" spans="1:7" x14ac:dyDescent="0.25">
      <c r="A387" s="137" t="s">
        <v>578</v>
      </c>
      <c r="B387" s="138" t="s">
        <v>21</v>
      </c>
      <c r="C387" s="139" t="s">
        <v>579</v>
      </c>
      <c r="D387" s="140">
        <v>28082279.960000001</v>
      </c>
      <c r="E387" s="140">
        <v>18235098.329999998</v>
      </c>
      <c r="F387" s="141">
        <v>9847181.6300000008</v>
      </c>
      <c r="G387" s="88"/>
    </row>
    <row r="388" spans="1:7" x14ac:dyDescent="0.25">
      <c r="A388" s="137" t="s">
        <v>580</v>
      </c>
      <c r="B388" s="138" t="s">
        <v>21</v>
      </c>
      <c r="C388" s="139" t="s">
        <v>581</v>
      </c>
      <c r="D388" s="140">
        <v>12485200</v>
      </c>
      <c r="E388" s="140">
        <v>3067962</v>
      </c>
      <c r="F388" s="141">
        <v>9417238</v>
      </c>
      <c r="G388" s="88"/>
    </row>
    <row r="389" spans="1:7" x14ac:dyDescent="0.25">
      <c r="A389" s="142" t="s">
        <v>249</v>
      </c>
      <c r="B389" s="143" t="s">
        <v>21</v>
      </c>
      <c r="C389" s="144" t="s">
        <v>582</v>
      </c>
      <c r="D389" s="145">
        <v>12485200</v>
      </c>
      <c r="E389" s="145">
        <v>3067962</v>
      </c>
      <c r="F389" s="146">
        <v>9417238</v>
      </c>
      <c r="G389" s="88"/>
    </row>
    <row r="390" spans="1:7" x14ac:dyDescent="0.25">
      <c r="A390" s="142" t="s">
        <v>224</v>
      </c>
      <c r="B390" s="143" t="s">
        <v>21</v>
      </c>
      <c r="C390" s="144" t="s">
        <v>583</v>
      </c>
      <c r="D390" s="145">
        <v>12485200</v>
      </c>
      <c r="E390" s="145">
        <v>3067962</v>
      </c>
      <c r="F390" s="146">
        <v>9417238</v>
      </c>
      <c r="G390" s="88"/>
    </row>
    <row r="391" spans="1:7" x14ac:dyDescent="0.25">
      <c r="A391" s="142" t="s">
        <v>224</v>
      </c>
      <c r="B391" s="143" t="s">
        <v>21</v>
      </c>
      <c r="C391" s="144" t="s">
        <v>584</v>
      </c>
      <c r="D391" s="145">
        <v>12485200</v>
      </c>
      <c r="E391" s="145">
        <v>3067962</v>
      </c>
      <c r="F391" s="146">
        <v>9417238</v>
      </c>
      <c r="G391" s="88"/>
    </row>
    <row r="392" spans="1:7" x14ac:dyDescent="0.25">
      <c r="A392" s="142" t="s">
        <v>585</v>
      </c>
      <c r="B392" s="143" t="s">
        <v>21</v>
      </c>
      <c r="C392" s="144" t="s">
        <v>586</v>
      </c>
      <c r="D392" s="145">
        <v>12485200</v>
      </c>
      <c r="E392" s="145">
        <v>3067962</v>
      </c>
      <c r="F392" s="146">
        <v>9417238</v>
      </c>
      <c r="G392" s="88"/>
    </row>
    <row r="393" spans="1:7" x14ac:dyDescent="0.25">
      <c r="A393" s="142" t="s">
        <v>310</v>
      </c>
      <c r="B393" s="143" t="s">
        <v>21</v>
      </c>
      <c r="C393" s="144" t="s">
        <v>587</v>
      </c>
      <c r="D393" s="145">
        <v>12485200</v>
      </c>
      <c r="E393" s="145">
        <v>3067962</v>
      </c>
      <c r="F393" s="146">
        <v>9417238</v>
      </c>
      <c r="G393" s="88"/>
    </row>
    <row r="394" spans="1:7" x14ac:dyDescent="0.25">
      <c r="A394" s="142" t="s">
        <v>588</v>
      </c>
      <c r="B394" s="143" t="s">
        <v>21</v>
      </c>
      <c r="C394" s="144" t="s">
        <v>589</v>
      </c>
      <c r="D394" s="145">
        <v>12485200</v>
      </c>
      <c r="E394" s="145">
        <v>3067962</v>
      </c>
      <c r="F394" s="146">
        <v>9417238</v>
      </c>
      <c r="G394" s="88"/>
    </row>
    <row r="395" spans="1:7" x14ac:dyDescent="0.25">
      <c r="A395" s="137" t="s">
        <v>590</v>
      </c>
      <c r="B395" s="138" t="s">
        <v>21</v>
      </c>
      <c r="C395" s="139" t="s">
        <v>591</v>
      </c>
      <c r="D395" s="140">
        <v>15597079.960000001</v>
      </c>
      <c r="E395" s="140">
        <v>15167136.33</v>
      </c>
      <c r="F395" s="141">
        <v>429943.63</v>
      </c>
      <c r="G395" s="88"/>
    </row>
    <row r="396" spans="1:7" ht="34.5" x14ac:dyDescent="0.25">
      <c r="A396" s="142" t="s">
        <v>438</v>
      </c>
      <c r="B396" s="143" t="s">
        <v>21</v>
      </c>
      <c r="C396" s="144" t="s">
        <v>592</v>
      </c>
      <c r="D396" s="145">
        <v>15597079.960000001</v>
      </c>
      <c r="E396" s="145">
        <v>15167136.33</v>
      </c>
      <c r="F396" s="146">
        <v>429943.63</v>
      </c>
      <c r="G396" s="88"/>
    </row>
    <row r="397" spans="1:7" x14ac:dyDescent="0.25">
      <c r="A397" s="142" t="s">
        <v>701</v>
      </c>
      <c r="B397" s="143" t="s">
        <v>21</v>
      </c>
      <c r="C397" s="144" t="s">
        <v>710</v>
      </c>
      <c r="D397" s="145">
        <v>15597079.960000001</v>
      </c>
      <c r="E397" s="145">
        <v>15167136.33</v>
      </c>
      <c r="F397" s="146">
        <v>429943.63</v>
      </c>
      <c r="G397" s="88"/>
    </row>
    <row r="398" spans="1:7" ht="23.25" x14ac:dyDescent="0.25">
      <c r="A398" s="142" t="s">
        <v>814</v>
      </c>
      <c r="B398" s="143" t="s">
        <v>21</v>
      </c>
      <c r="C398" s="144" t="s">
        <v>810</v>
      </c>
      <c r="D398" s="145">
        <v>15597079.960000001</v>
      </c>
      <c r="E398" s="145">
        <v>15167136.33</v>
      </c>
      <c r="F398" s="146">
        <v>429943.63</v>
      </c>
      <c r="G398" s="88"/>
    </row>
    <row r="399" spans="1:7" ht="23.25" x14ac:dyDescent="0.25">
      <c r="A399" s="142" t="s">
        <v>593</v>
      </c>
      <c r="B399" s="143" t="s">
        <v>21</v>
      </c>
      <c r="C399" s="144" t="s">
        <v>709</v>
      </c>
      <c r="D399" s="145">
        <v>15597079.960000001</v>
      </c>
      <c r="E399" s="145">
        <v>15167136.33</v>
      </c>
      <c r="F399" s="146">
        <v>429943.63</v>
      </c>
      <c r="G399" s="88"/>
    </row>
    <row r="400" spans="1:7" x14ac:dyDescent="0.25">
      <c r="A400" s="142" t="s">
        <v>310</v>
      </c>
      <c r="B400" s="143" t="s">
        <v>21</v>
      </c>
      <c r="C400" s="144" t="s">
        <v>708</v>
      </c>
      <c r="D400" s="145">
        <v>15597079.960000001</v>
      </c>
      <c r="E400" s="145">
        <v>15167136.33</v>
      </c>
      <c r="F400" s="146">
        <v>429943.63</v>
      </c>
      <c r="G400" s="88"/>
    </row>
    <row r="401" spans="1:7" x14ac:dyDescent="0.25">
      <c r="A401" s="142" t="s">
        <v>594</v>
      </c>
      <c r="B401" s="143" t="s">
        <v>21</v>
      </c>
      <c r="C401" s="144" t="s">
        <v>707</v>
      </c>
      <c r="D401" s="145">
        <v>15597079.960000001</v>
      </c>
      <c r="E401" s="145">
        <v>15167136.33</v>
      </c>
      <c r="F401" s="146">
        <v>429943.63</v>
      </c>
      <c r="G401" s="88"/>
    </row>
    <row r="402" spans="1:7" x14ac:dyDescent="0.25">
      <c r="A402" s="137" t="s">
        <v>595</v>
      </c>
      <c r="B402" s="138" t="s">
        <v>21</v>
      </c>
      <c r="C402" s="139" t="s">
        <v>596</v>
      </c>
      <c r="D402" s="140">
        <v>79111603.790000007</v>
      </c>
      <c r="E402" s="140">
        <v>14048017.07</v>
      </c>
      <c r="F402" s="141">
        <v>65063586.719999999</v>
      </c>
      <c r="G402" s="88"/>
    </row>
    <row r="403" spans="1:7" x14ac:dyDescent="0.25">
      <c r="A403" s="137" t="s">
        <v>597</v>
      </c>
      <c r="B403" s="138" t="s">
        <v>21</v>
      </c>
      <c r="C403" s="139" t="s">
        <v>598</v>
      </c>
      <c r="D403" s="140">
        <v>70813709.090000004</v>
      </c>
      <c r="E403" s="140">
        <v>14048017.07</v>
      </c>
      <c r="F403" s="141">
        <v>56765692.019999996</v>
      </c>
      <c r="G403" s="88"/>
    </row>
    <row r="404" spans="1:7" ht="34.5" x14ac:dyDescent="0.25">
      <c r="A404" s="142" t="s">
        <v>599</v>
      </c>
      <c r="B404" s="143" t="s">
        <v>21</v>
      </c>
      <c r="C404" s="144" t="s">
        <v>600</v>
      </c>
      <c r="D404" s="145">
        <v>70813709.090000004</v>
      </c>
      <c r="E404" s="145">
        <v>14048017.07</v>
      </c>
      <c r="F404" s="146">
        <v>56765692.019999996</v>
      </c>
      <c r="G404" s="88"/>
    </row>
    <row r="405" spans="1:7" x14ac:dyDescent="0.25">
      <c r="A405" s="142" t="s">
        <v>262</v>
      </c>
      <c r="B405" s="143" t="s">
        <v>21</v>
      </c>
      <c r="C405" s="144" t="s">
        <v>601</v>
      </c>
      <c r="D405" s="145">
        <v>69513709.090000004</v>
      </c>
      <c r="E405" s="145">
        <v>14048017.07</v>
      </c>
      <c r="F405" s="146">
        <v>55465692.019999996</v>
      </c>
      <c r="G405" s="88"/>
    </row>
    <row r="406" spans="1:7" ht="34.5" x14ac:dyDescent="0.25">
      <c r="A406" s="142" t="s">
        <v>602</v>
      </c>
      <c r="B406" s="143" t="s">
        <v>21</v>
      </c>
      <c r="C406" s="144" t="s">
        <v>603</v>
      </c>
      <c r="D406" s="145">
        <v>67154109.090000004</v>
      </c>
      <c r="E406" s="145">
        <v>13647519.65</v>
      </c>
      <c r="F406" s="146">
        <v>53506589.439999998</v>
      </c>
      <c r="G406" s="88"/>
    </row>
    <row r="407" spans="1:7" ht="23.25" x14ac:dyDescent="0.25">
      <c r="A407" s="142" t="s">
        <v>296</v>
      </c>
      <c r="B407" s="143" t="s">
        <v>21</v>
      </c>
      <c r="C407" s="144" t="s">
        <v>604</v>
      </c>
      <c r="D407" s="145">
        <v>59341109.090000004</v>
      </c>
      <c r="E407" s="145">
        <v>12692510.43</v>
      </c>
      <c r="F407" s="146">
        <v>46648598.659999996</v>
      </c>
      <c r="G407" s="88"/>
    </row>
    <row r="408" spans="1:7" ht="23.25" x14ac:dyDescent="0.25">
      <c r="A408" s="142" t="s">
        <v>265</v>
      </c>
      <c r="B408" s="143" t="s">
        <v>21</v>
      </c>
      <c r="C408" s="144" t="s">
        <v>605</v>
      </c>
      <c r="D408" s="145">
        <v>59341109.090000004</v>
      </c>
      <c r="E408" s="145">
        <v>12692510.43</v>
      </c>
      <c r="F408" s="146">
        <v>46648598.659999996</v>
      </c>
      <c r="G408" s="88"/>
    </row>
    <row r="409" spans="1:7" ht="45.75" x14ac:dyDescent="0.25">
      <c r="A409" s="142" t="s">
        <v>394</v>
      </c>
      <c r="B409" s="143" t="s">
        <v>21</v>
      </c>
      <c r="C409" s="144" t="s">
        <v>606</v>
      </c>
      <c r="D409" s="145">
        <v>59341109.090000004</v>
      </c>
      <c r="E409" s="145">
        <v>12692510.43</v>
      </c>
      <c r="F409" s="146">
        <v>46648598.659999996</v>
      </c>
      <c r="G409" s="88"/>
    </row>
    <row r="410" spans="1:7" ht="34.5" x14ac:dyDescent="0.25">
      <c r="A410" s="142" t="s">
        <v>607</v>
      </c>
      <c r="B410" s="143" t="s">
        <v>21</v>
      </c>
      <c r="C410" s="144" t="s">
        <v>608</v>
      </c>
      <c r="D410" s="145">
        <v>4836000</v>
      </c>
      <c r="E410" s="145">
        <v>955009.22</v>
      </c>
      <c r="F410" s="146">
        <v>3880990.78</v>
      </c>
      <c r="G410" s="88"/>
    </row>
    <row r="411" spans="1:7" ht="23.25" x14ac:dyDescent="0.25">
      <c r="A411" s="142" t="s">
        <v>265</v>
      </c>
      <c r="B411" s="143" t="s">
        <v>21</v>
      </c>
      <c r="C411" s="144" t="s">
        <v>609</v>
      </c>
      <c r="D411" s="145">
        <v>4836000</v>
      </c>
      <c r="E411" s="145">
        <v>955009.22</v>
      </c>
      <c r="F411" s="146">
        <v>3880990.78</v>
      </c>
      <c r="G411" s="88"/>
    </row>
    <row r="412" spans="1:7" x14ac:dyDescent="0.25">
      <c r="A412" s="142" t="s">
        <v>266</v>
      </c>
      <c r="B412" s="143" t="s">
        <v>21</v>
      </c>
      <c r="C412" s="144" t="s">
        <v>610</v>
      </c>
      <c r="D412" s="145">
        <v>4836000</v>
      </c>
      <c r="E412" s="145">
        <v>955009.22</v>
      </c>
      <c r="F412" s="146">
        <v>3880990.78</v>
      </c>
      <c r="G412" s="88"/>
    </row>
    <row r="413" spans="1:7" ht="68.25" x14ac:dyDescent="0.25">
      <c r="A413" s="142" t="s">
        <v>611</v>
      </c>
      <c r="B413" s="143" t="s">
        <v>21</v>
      </c>
      <c r="C413" s="144" t="s">
        <v>612</v>
      </c>
      <c r="D413" s="145">
        <v>582700</v>
      </c>
      <c r="E413" s="145" t="s">
        <v>18</v>
      </c>
      <c r="F413" s="146">
        <v>582700</v>
      </c>
      <c r="G413" s="88"/>
    </row>
    <row r="414" spans="1:7" ht="23.25" x14ac:dyDescent="0.25">
      <c r="A414" s="142" t="s">
        <v>265</v>
      </c>
      <c r="B414" s="143" t="s">
        <v>21</v>
      </c>
      <c r="C414" s="144" t="s">
        <v>613</v>
      </c>
      <c r="D414" s="145">
        <v>582700</v>
      </c>
      <c r="E414" s="145" t="s">
        <v>18</v>
      </c>
      <c r="F414" s="146">
        <v>582700</v>
      </c>
      <c r="G414" s="88"/>
    </row>
    <row r="415" spans="1:7" x14ac:dyDescent="0.25">
      <c r="A415" s="142" t="s">
        <v>266</v>
      </c>
      <c r="B415" s="143" t="s">
        <v>21</v>
      </c>
      <c r="C415" s="144" t="s">
        <v>614</v>
      </c>
      <c r="D415" s="145">
        <v>582700</v>
      </c>
      <c r="E415" s="145" t="s">
        <v>18</v>
      </c>
      <c r="F415" s="146">
        <v>582700</v>
      </c>
      <c r="G415" s="88"/>
    </row>
    <row r="416" spans="1:7" ht="23.25" x14ac:dyDescent="0.25">
      <c r="A416" s="142" t="s">
        <v>330</v>
      </c>
      <c r="B416" s="143" t="s">
        <v>21</v>
      </c>
      <c r="C416" s="144" t="s">
        <v>615</v>
      </c>
      <c r="D416" s="145">
        <v>2394300</v>
      </c>
      <c r="E416" s="145" t="s">
        <v>18</v>
      </c>
      <c r="F416" s="146">
        <v>2394300</v>
      </c>
      <c r="G416" s="88"/>
    </row>
    <row r="417" spans="1:7" ht="23.25" x14ac:dyDescent="0.25">
      <c r="A417" s="142" t="s">
        <v>265</v>
      </c>
      <c r="B417" s="143" t="s">
        <v>21</v>
      </c>
      <c r="C417" s="144" t="s">
        <v>616</v>
      </c>
      <c r="D417" s="145">
        <v>2394300</v>
      </c>
      <c r="E417" s="145" t="s">
        <v>18</v>
      </c>
      <c r="F417" s="146">
        <v>2394300</v>
      </c>
      <c r="G417" s="88"/>
    </row>
    <row r="418" spans="1:7" x14ac:dyDescent="0.25">
      <c r="A418" s="142" t="s">
        <v>266</v>
      </c>
      <c r="B418" s="143" t="s">
        <v>21</v>
      </c>
      <c r="C418" s="144" t="s">
        <v>617</v>
      </c>
      <c r="D418" s="145">
        <v>2394300</v>
      </c>
      <c r="E418" s="145" t="s">
        <v>18</v>
      </c>
      <c r="F418" s="146">
        <v>2394300</v>
      </c>
      <c r="G418" s="88"/>
    </row>
    <row r="419" spans="1:7" ht="34.5" x14ac:dyDescent="0.25">
      <c r="A419" s="142" t="s">
        <v>979</v>
      </c>
      <c r="B419" s="143" t="s">
        <v>21</v>
      </c>
      <c r="C419" s="144" t="s">
        <v>618</v>
      </c>
      <c r="D419" s="145">
        <v>2359600</v>
      </c>
      <c r="E419" s="145">
        <v>400497.42</v>
      </c>
      <c r="F419" s="146">
        <v>1959102.58</v>
      </c>
      <c r="G419" s="88"/>
    </row>
    <row r="420" spans="1:7" ht="34.5" x14ac:dyDescent="0.25">
      <c r="A420" s="142" t="s">
        <v>619</v>
      </c>
      <c r="B420" s="143" t="s">
        <v>21</v>
      </c>
      <c r="C420" s="144" t="s">
        <v>620</v>
      </c>
      <c r="D420" s="145">
        <v>2359600</v>
      </c>
      <c r="E420" s="145">
        <v>400497.42</v>
      </c>
      <c r="F420" s="146">
        <v>1959102.58</v>
      </c>
      <c r="G420" s="88"/>
    </row>
    <row r="421" spans="1:7" ht="23.25" x14ac:dyDescent="0.25">
      <c r="A421" s="142" t="s">
        <v>265</v>
      </c>
      <c r="B421" s="143" t="s">
        <v>21</v>
      </c>
      <c r="C421" s="144" t="s">
        <v>621</v>
      </c>
      <c r="D421" s="145">
        <v>2359600</v>
      </c>
      <c r="E421" s="145">
        <v>400497.42</v>
      </c>
      <c r="F421" s="146">
        <v>1959102.58</v>
      </c>
      <c r="G421" s="88"/>
    </row>
    <row r="422" spans="1:7" x14ac:dyDescent="0.25">
      <c r="A422" s="142" t="s">
        <v>266</v>
      </c>
      <c r="B422" s="143" t="s">
        <v>21</v>
      </c>
      <c r="C422" s="144" t="s">
        <v>622</v>
      </c>
      <c r="D422" s="145">
        <v>2359600</v>
      </c>
      <c r="E422" s="145">
        <v>400497.42</v>
      </c>
      <c r="F422" s="146">
        <v>1959102.58</v>
      </c>
      <c r="G422" s="88"/>
    </row>
    <row r="423" spans="1:7" x14ac:dyDescent="0.25">
      <c r="A423" s="142" t="s">
        <v>706</v>
      </c>
      <c r="B423" s="143" t="s">
        <v>21</v>
      </c>
      <c r="C423" s="144" t="s">
        <v>705</v>
      </c>
      <c r="D423" s="145">
        <v>1300000</v>
      </c>
      <c r="E423" s="145" t="s">
        <v>18</v>
      </c>
      <c r="F423" s="146">
        <v>1300000</v>
      </c>
      <c r="G423" s="88"/>
    </row>
    <row r="424" spans="1:7" ht="34.5" x14ac:dyDescent="0.25">
      <c r="A424" s="142" t="s">
        <v>704</v>
      </c>
      <c r="B424" s="143" t="s">
        <v>21</v>
      </c>
      <c r="C424" s="144" t="s">
        <v>703</v>
      </c>
      <c r="D424" s="145">
        <v>1300000</v>
      </c>
      <c r="E424" s="145" t="s">
        <v>18</v>
      </c>
      <c r="F424" s="146">
        <v>1300000</v>
      </c>
      <c r="G424" s="88"/>
    </row>
    <row r="425" spans="1:7" ht="68.25" x14ac:dyDescent="0.25">
      <c r="A425" s="142" t="s">
        <v>844</v>
      </c>
      <c r="B425" s="143" t="s">
        <v>21</v>
      </c>
      <c r="C425" s="144" t="s">
        <v>702</v>
      </c>
      <c r="D425" s="145">
        <v>1300000</v>
      </c>
      <c r="E425" s="145" t="s">
        <v>18</v>
      </c>
      <c r="F425" s="146">
        <v>1300000</v>
      </c>
      <c r="G425" s="88"/>
    </row>
    <row r="426" spans="1:7" ht="23.25" x14ac:dyDescent="0.25">
      <c r="A426" s="142" t="s">
        <v>396</v>
      </c>
      <c r="B426" s="143" t="s">
        <v>21</v>
      </c>
      <c r="C426" s="144" t="s">
        <v>807</v>
      </c>
      <c r="D426" s="145">
        <v>1300000</v>
      </c>
      <c r="E426" s="145" t="s">
        <v>18</v>
      </c>
      <c r="F426" s="146">
        <v>1300000</v>
      </c>
      <c r="G426" s="88"/>
    </row>
    <row r="427" spans="1:7" ht="45.75" x14ac:dyDescent="0.25">
      <c r="A427" s="142" t="s">
        <v>806</v>
      </c>
      <c r="B427" s="143" t="s">
        <v>21</v>
      </c>
      <c r="C427" s="144" t="s">
        <v>805</v>
      </c>
      <c r="D427" s="145">
        <v>1300000</v>
      </c>
      <c r="E427" s="145" t="s">
        <v>18</v>
      </c>
      <c r="F427" s="146">
        <v>1300000</v>
      </c>
      <c r="G427" s="88"/>
    </row>
    <row r="428" spans="1:7" x14ac:dyDescent="0.25">
      <c r="A428" s="137" t="s">
        <v>623</v>
      </c>
      <c r="B428" s="138" t="s">
        <v>21</v>
      </c>
      <c r="C428" s="139" t="s">
        <v>624</v>
      </c>
      <c r="D428" s="140">
        <v>8297894.7000000002</v>
      </c>
      <c r="E428" s="140" t="s">
        <v>18</v>
      </c>
      <c r="F428" s="141">
        <v>8297894.7000000002</v>
      </c>
      <c r="G428" s="88"/>
    </row>
    <row r="429" spans="1:7" ht="34.5" x14ac:dyDescent="0.25">
      <c r="A429" s="142" t="s">
        <v>599</v>
      </c>
      <c r="B429" s="143" t="s">
        <v>21</v>
      </c>
      <c r="C429" s="144" t="s">
        <v>625</v>
      </c>
      <c r="D429" s="145">
        <v>8297894.7000000002</v>
      </c>
      <c r="E429" s="145" t="s">
        <v>18</v>
      </c>
      <c r="F429" s="146">
        <v>8297894.7000000002</v>
      </c>
      <c r="G429" s="88"/>
    </row>
    <row r="430" spans="1:7" x14ac:dyDescent="0.25">
      <c r="A430" s="142" t="s">
        <v>701</v>
      </c>
      <c r="B430" s="143" t="s">
        <v>21</v>
      </c>
      <c r="C430" s="144" t="s">
        <v>700</v>
      </c>
      <c r="D430" s="145">
        <v>8297894.7000000002</v>
      </c>
      <c r="E430" s="145" t="s">
        <v>18</v>
      </c>
      <c r="F430" s="146">
        <v>8297894.7000000002</v>
      </c>
      <c r="G430" s="88"/>
    </row>
    <row r="431" spans="1:7" ht="23.25" x14ac:dyDescent="0.25">
      <c r="A431" s="142" t="s">
        <v>809</v>
      </c>
      <c r="B431" s="143" t="s">
        <v>21</v>
      </c>
      <c r="C431" s="144" t="s">
        <v>699</v>
      </c>
      <c r="D431" s="145">
        <v>8297894.7000000002</v>
      </c>
      <c r="E431" s="145" t="s">
        <v>18</v>
      </c>
      <c r="F431" s="146">
        <v>8297894.7000000002</v>
      </c>
      <c r="G431" s="88"/>
    </row>
    <row r="432" spans="1:7" x14ac:dyDescent="0.25">
      <c r="A432" s="142" t="s">
        <v>980</v>
      </c>
      <c r="B432" s="143" t="s">
        <v>21</v>
      </c>
      <c r="C432" s="144" t="s">
        <v>981</v>
      </c>
      <c r="D432" s="145">
        <v>973300</v>
      </c>
      <c r="E432" s="145" t="s">
        <v>18</v>
      </c>
      <c r="F432" s="146">
        <v>973300</v>
      </c>
      <c r="G432" s="88"/>
    </row>
    <row r="433" spans="1:7" ht="23.25" x14ac:dyDescent="0.25">
      <c r="A433" s="142" t="s">
        <v>265</v>
      </c>
      <c r="B433" s="143" t="s">
        <v>21</v>
      </c>
      <c r="C433" s="144" t="s">
        <v>982</v>
      </c>
      <c r="D433" s="145">
        <v>973300</v>
      </c>
      <c r="E433" s="145" t="s">
        <v>18</v>
      </c>
      <c r="F433" s="146">
        <v>973300</v>
      </c>
      <c r="G433" s="88"/>
    </row>
    <row r="434" spans="1:7" x14ac:dyDescent="0.25">
      <c r="A434" s="142" t="s">
        <v>266</v>
      </c>
      <c r="B434" s="143" t="s">
        <v>21</v>
      </c>
      <c r="C434" s="144" t="s">
        <v>983</v>
      </c>
      <c r="D434" s="145">
        <v>973300</v>
      </c>
      <c r="E434" s="145" t="s">
        <v>18</v>
      </c>
      <c r="F434" s="146">
        <v>973300</v>
      </c>
      <c r="G434" s="88"/>
    </row>
    <row r="435" spans="1:7" ht="23.25" x14ac:dyDescent="0.25">
      <c r="A435" s="142" t="s">
        <v>984</v>
      </c>
      <c r="B435" s="143" t="s">
        <v>21</v>
      </c>
      <c r="C435" s="144" t="s">
        <v>985</v>
      </c>
      <c r="D435" s="145">
        <v>3158603.81</v>
      </c>
      <c r="E435" s="145" t="s">
        <v>18</v>
      </c>
      <c r="F435" s="146">
        <v>3158603.81</v>
      </c>
      <c r="G435" s="88"/>
    </row>
    <row r="436" spans="1:7" ht="23.25" x14ac:dyDescent="0.25">
      <c r="A436" s="142" t="s">
        <v>265</v>
      </c>
      <c r="B436" s="143" t="s">
        <v>21</v>
      </c>
      <c r="C436" s="144" t="s">
        <v>986</v>
      </c>
      <c r="D436" s="145">
        <v>3158603.81</v>
      </c>
      <c r="E436" s="145" t="s">
        <v>18</v>
      </c>
      <c r="F436" s="146">
        <v>3158603.81</v>
      </c>
      <c r="G436" s="88"/>
    </row>
    <row r="437" spans="1:7" x14ac:dyDescent="0.25">
      <c r="A437" s="142" t="s">
        <v>266</v>
      </c>
      <c r="B437" s="143" t="s">
        <v>21</v>
      </c>
      <c r="C437" s="144" t="s">
        <v>987</v>
      </c>
      <c r="D437" s="145">
        <v>3158603.81</v>
      </c>
      <c r="E437" s="145" t="s">
        <v>18</v>
      </c>
      <c r="F437" s="146">
        <v>3158603.81</v>
      </c>
      <c r="G437" s="88"/>
    </row>
    <row r="438" spans="1:7" ht="34.5" x14ac:dyDescent="0.25">
      <c r="A438" s="142" t="s">
        <v>626</v>
      </c>
      <c r="B438" s="143" t="s">
        <v>21</v>
      </c>
      <c r="C438" s="144" t="s">
        <v>698</v>
      </c>
      <c r="D438" s="145">
        <v>4165990.89</v>
      </c>
      <c r="E438" s="145" t="s">
        <v>18</v>
      </c>
      <c r="F438" s="146">
        <v>4165990.89</v>
      </c>
      <c r="G438" s="88"/>
    </row>
    <row r="439" spans="1:7" ht="23.25" x14ac:dyDescent="0.25">
      <c r="A439" s="142" t="s">
        <v>265</v>
      </c>
      <c r="B439" s="143" t="s">
        <v>21</v>
      </c>
      <c r="C439" s="144" t="s">
        <v>697</v>
      </c>
      <c r="D439" s="145">
        <v>4165990.89</v>
      </c>
      <c r="E439" s="145" t="s">
        <v>18</v>
      </c>
      <c r="F439" s="146">
        <v>4165990.89</v>
      </c>
      <c r="G439" s="88"/>
    </row>
    <row r="440" spans="1:7" x14ac:dyDescent="0.25">
      <c r="A440" s="142" t="s">
        <v>266</v>
      </c>
      <c r="B440" s="143" t="s">
        <v>21</v>
      </c>
      <c r="C440" s="144" t="s">
        <v>696</v>
      </c>
      <c r="D440" s="145">
        <v>4165990.89</v>
      </c>
      <c r="E440" s="145" t="s">
        <v>18</v>
      </c>
      <c r="F440" s="146">
        <v>4165990.89</v>
      </c>
      <c r="G440" s="88"/>
    </row>
    <row r="441" spans="1:7" ht="22.5" x14ac:dyDescent="0.25">
      <c r="A441" s="137" t="s">
        <v>670</v>
      </c>
      <c r="B441" s="138" t="s">
        <v>21</v>
      </c>
      <c r="C441" s="139" t="s">
        <v>671</v>
      </c>
      <c r="D441" s="140">
        <v>40000</v>
      </c>
      <c r="E441" s="140" t="s">
        <v>18</v>
      </c>
      <c r="F441" s="141">
        <v>40000</v>
      </c>
      <c r="G441" s="88"/>
    </row>
    <row r="442" spans="1:7" ht="22.5" x14ac:dyDescent="0.25">
      <c r="A442" s="137" t="s">
        <v>672</v>
      </c>
      <c r="B442" s="138" t="s">
        <v>21</v>
      </c>
      <c r="C442" s="139" t="s">
        <v>673</v>
      </c>
      <c r="D442" s="140">
        <v>40000</v>
      </c>
      <c r="E442" s="140" t="s">
        <v>18</v>
      </c>
      <c r="F442" s="141">
        <v>40000</v>
      </c>
      <c r="G442" s="88"/>
    </row>
    <row r="443" spans="1:7" x14ac:dyDescent="0.25">
      <c r="A443" s="142" t="s">
        <v>249</v>
      </c>
      <c r="B443" s="143" t="s">
        <v>21</v>
      </c>
      <c r="C443" s="144" t="s">
        <v>674</v>
      </c>
      <c r="D443" s="145">
        <v>40000</v>
      </c>
      <c r="E443" s="145" t="s">
        <v>18</v>
      </c>
      <c r="F443" s="146">
        <v>40000</v>
      </c>
      <c r="G443" s="88"/>
    </row>
    <row r="444" spans="1:7" x14ac:dyDescent="0.25">
      <c r="A444" s="142" t="s">
        <v>224</v>
      </c>
      <c r="B444" s="143" t="s">
        <v>21</v>
      </c>
      <c r="C444" s="144" t="s">
        <v>675</v>
      </c>
      <c r="D444" s="145">
        <v>40000</v>
      </c>
      <c r="E444" s="145" t="s">
        <v>18</v>
      </c>
      <c r="F444" s="146">
        <v>40000</v>
      </c>
      <c r="G444" s="88"/>
    </row>
    <row r="445" spans="1:7" x14ac:dyDescent="0.25">
      <c r="A445" s="142" t="s">
        <v>224</v>
      </c>
      <c r="B445" s="143" t="s">
        <v>21</v>
      </c>
      <c r="C445" s="144" t="s">
        <v>676</v>
      </c>
      <c r="D445" s="145">
        <v>40000</v>
      </c>
      <c r="E445" s="145" t="s">
        <v>18</v>
      </c>
      <c r="F445" s="146">
        <v>40000</v>
      </c>
      <c r="G445" s="88"/>
    </row>
    <row r="446" spans="1:7" x14ac:dyDescent="0.25">
      <c r="A446" s="142" t="s">
        <v>695</v>
      </c>
      <c r="B446" s="143" t="s">
        <v>21</v>
      </c>
      <c r="C446" s="144" t="s">
        <v>677</v>
      </c>
      <c r="D446" s="145">
        <v>40000</v>
      </c>
      <c r="E446" s="145" t="s">
        <v>18</v>
      </c>
      <c r="F446" s="146">
        <v>40000</v>
      </c>
      <c r="G446" s="88"/>
    </row>
    <row r="447" spans="1:7" ht="23.25" x14ac:dyDescent="0.25">
      <c r="A447" s="142" t="s">
        <v>678</v>
      </c>
      <c r="B447" s="143" t="s">
        <v>21</v>
      </c>
      <c r="C447" s="144" t="s">
        <v>679</v>
      </c>
      <c r="D447" s="145">
        <v>40000</v>
      </c>
      <c r="E447" s="145" t="s">
        <v>18</v>
      </c>
      <c r="F447" s="146">
        <v>40000</v>
      </c>
      <c r="G447" s="88"/>
    </row>
    <row r="448" spans="1:7" ht="15.75" thickBot="1" x14ac:dyDescent="0.3">
      <c r="A448" s="142" t="s">
        <v>680</v>
      </c>
      <c r="B448" s="143" t="s">
        <v>21</v>
      </c>
      <c r="C448" s="144" t="s">
        <v>681</v>
      </c>
      <c r="D448" s="145">
        <v>40000</v>
      </c>
      <c r="E448" s="145" t="s">
        <v>18</v>
      </c>
      <c r="F448" s="146">
        <v>40000</v>
      </c>
      <c r="G448" s="88"/>
    </row>
    <row r="449" spans="1:7" ht="15.75" thickBot="1" x14ac:dyDescent="0.3">
      <c r="A449" s="147" t="s">
        <v>22</v>
      </c>
      <c r="B449" s="148" t="s">
        <v>23</v>
      </c>
      <c r="C449" s="149" t="s">
        <v>16</v>
      </c>
      <c r="D449" s="150">
        <v>-46322088.909999996</v>
      </c>
      <c r="E449" s="150">
        <v>-3799885.46</v>
      </c>
      <c r="F449" s="151" t="s">
        <v>16</v>
      </c>
      <c r="G449" s="88"/>
    </row>
    <row r="450" spans="1:7" ht="15" customHeight="1" x14ac:dyDescent="0.25">
      <c r="A450" s="87"/>
      <c r="B450" s="86"/>
      <c r="C450" s="86"/>
      <c r="D450" s="86"/>
      <c r="E450" s="86"/>
      <c r="F450" s="86"/>
      <c r="G450" s="59"/>
    </row>
  </sheetData>
  <autoFilter ref="A6:G449"/>
  <mergeCells count="7">
    <mergeCell ref="F3:F5"/>
    <mergeCell ref="A1:E1"/>
    <mergeCell ref="A3:A5"/>
    <mergeCell ref="B3:B5"/>
    <mergeCell ref="C3:C5"/>
    <mergeCell ref="D3:D5"/>
    <mergeCell ref="E3:E5"/>
  </mergeCells>
  <pageMargins left="0.9" right="0.17" top="0.39370078740157483" bottom="0.5" header="0" footer="0.52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41.7109375" style="58" customWidth="1"/>
    <col min="2" max="2" width="10.7109375" style="58" customWidth="1"/>
    <col min="3" max="3" width="24.85546875" style="58" customWidth="1"/>
    <col min="4" max="4" width="14.85546875" style="58" customWidth="1"/>
    <col min="5" max="5" width="16.28515625" style="58" customWidth="1"/>
    <col min="6" max="6" width="17.140625" style="58" customWidth="1"/>
    <col min="7" max="7" width="0.42578125" style="58" customWidth="1"/>
    <col min="8" max="16384" width="9.140625" style="58"/>
  </cols>
  <sheetData>
    <row r="1" spans="1:7" ht="15" customHeight="1" x14ac:dyDescent="0.25">
      <c r="A1" s="111"/>
      <c r="B1" s="110"/>
      <c r="C1" s="109"/>
      <c r="D1" s="67"/>
      <c r="E1" s="108"/>
      <c r="F1" s="96" t="s">
        <v>682</v>
      </c>
      <c r="G1" s="59"/>
    </row>
    <row r="2" spans="1:7" ht="14.1" customHeight="1" x14ac:dyDescent="0.25">
      <c r="A2" s="234" t="s">
        <v>683</v>
      </c>
      <c r="B2" s="235"/>
      <c r="C2" s="235"/>
      <c r="D2" s="235"/>
      <c r="E2" s="235"/>
      <c r="F2" s="235"/>
      <c r="G2" s="59"/>
    </row>
    <row r="3" spans="1:7" ht="12" customHeight="1" x14ac:dyDescent="0.25">
      <c r="A3" s="107"/>
      <c r="B3" s="106"/>
      <c r="C3" s="105"/>
      <c r="D3" s="104"/>
      <c r="E3" s="103"/>
      <c r="F3" s="102"/>
      <c r="G3" s="59"/>
    </row>
    <row r="4" spans="1:7" ht="13.5" customHeight="1" x14ac:dyDescent="0.25">
      <c r="A4" s="230" t="s">
        <v>5</v>
      </c>
      <c r="B4" s="230" t="s">
        <v>6</v>
      </c>
      <c r="C4" s="230" t="s">
        <v>24</v>
      </c>
      <c r="D4" s="230" t="s">
        <v>8</v>
      </c>
      <c r="E4" s="230" t="s">
        <v>9</v>
      </c>
      <c r="F4" s="230" t="s">
        <v>10</v>
      </c>
      <c r="G4" s="59"/>
    </row>
    <row r="5" spans="1:7" ht="12" customHeight="1" x14ac:dyDescent="0.25">
      <c r="A5" s="231"/>
      <c r="B5" s="231"/>
      <c r="C5" s="231"/>
      <c r="D5" s="231"/>
      <c r="E5" s="231"/>
      <c r="F5" s="231"/>
      <c r="G5" s="59"/>
    </row>
    <row r="6" spans="1:7" ht="12" customHeight="1" x14ac:dyDescent="0.25">
      <c r="A6" s="231"/>
      <c r="B6" s="231"/>
      <c r="C6" s="231"/>
      <c r="D6" s="231"/>
      <c r="E6" s="231"/>
      <c r="F6" s="231"/>
      <c r="G6" s="59"/>
    </row>
    <row r="7" spans="1:7" ht="11.25" customHeight="1" x14ac:dyDescent="0.25">
      <c r="A7" s="231"/>
      <c r="B7" s="231"/>
      <c r="C7" s="231"/>
      <c r="D7" s="231"/>
      <c r="E7" s="231"/>
      <c r="F7" s="231"/>
      <c r="G7" s="59"/>
    </row>
    <row r="8" spans="1:7" ht="10.5" customHeight="1" x14ac:dyDescent="0.25">
      <c r="A8" s="231"/>
      <c r="B8" s="231"/>
      <c r="C8" s="231"/>
      <c r="D8" s="231"/>
      <c r="E8" s="231"/>
      <c r="F8" s="231"/>
      <c r="G8" s="59"/>
    </row>
    <row r="9" spans="1:7" ht="12" customHeight="1" thickBot="1" x14ac:dyDescent="0.3">
      <c r="A9" s="63">
        <v>1</v>
      </c>
      <c r="B9" s="62">
        <v>2</v>
      </c>
      <c r="C9" s="93">
        <v>3</v>
      </c>
      <c r="D9" s="92" t="s">
        <v>11</v>
      </c>
      <c r="E9" s="92" t="s">
        <v>12</v>
      </c>
      <c r="F9" s="92" t="s">
        <v>13</v>
      </c>
      <c r="G9" s="59"/>
    </row>
    <row r="10" spans="1:7" s="114" customFormat="1" ht="36" customHeight="1" x14ac:dyDescent="0.25">
      <c r="A10" s="172" t="s">
        <v>25</v>
      </c>
      <c r="B10" s="171">
        <v>500</v>
      </c>
      <c r="C10" s="170" t="s">
        <v>16</v>
      </c>
      <c r="D10" s="169">
        <v>46322088.909999996</v>
      </c>
      <c r="E10" s="169">
        <v>3799885.46</v>
      </c>
      <c r="F10" s="168">
        <v>42522203.450000003</v>
      </c>
      <c r="G10" s="113"/>
    </row>
    <row r="11" spans="1:7" ht="12" customHeight="1" x14ac:dyDescent="0.25">
      <c r="A11" s="167" t="s">
        <v>17</v>
      </c>
      <c r="B11" s="155"/>
      <c r="C11" s="160"/>
      <c r="D11" s="166"/>
      <c r="E11" s="166"/>
      <c r="F11" s="165"/>
      <c r="G11" s="59"/>
    </row>
    <row r="12" spans="1:7" ht="22.5" x14ac:dyDescent="0.25">
      <c r="A12" s="137" t="s">
        <v>627</v>
      </c>
      <c r="B12" s="159">
        <v>520</v>
      </c>
      <c r="C12" s="161" t="s">
        <v>628</v>
      </c>
      <c r="D12" s="157">
        <v>46322088.909999996</v>
      </c>
      <c r="E12" s="157" t="s">
        <v>18</v>
      </c>
      <c r="F12" s="162">
        <v>46322088.909999996</v>
      </c>
      <c r="G12" s="59"/>
    </row>
    <row r="13" spans="1:7" ht="22.5" x14ac:dyDescent="0.25">
      <c r="A13" s="137" t="s">
        <v>629</v>
      </c>
      <c r="B13" s="159">
        <v>520</v>
      </c>
      <c r="C13" s="161" t="s">
        <v>630</v>
      </c>
      <c r="D13" s="157">
        <v>46322088.909999996</v>
      </c>
      <c r="E13" s="157" t="s">
        <v>18</v>
      </c>
      <c r="F13" s="162">
        <v>46322088.909999996</v>
      </c>
      <c r="G13" s="59"/>
    </row>
    <row r="14" spans="1:7" ht="23.25" x14ac:dyDescent="0.25">
      <c r="A14" s="142" t="s">
        <v>631</v>
      </c>
      <c r="B14" s="155">
        <v>520</v>
      </c>
      <c r="C14" s="160" t="s">
        <v>632</v>
      </c>
      <c r="D14" s="153">
        <v>46322088.909999996</v>
      </c>
      <c r="E14" s="153" t="s">
        <v>18</v>
      </c>
      <c r="F14" s="164">
        <v>46322088.909999996</v>
      </c>
      <c r="G14" s="59"/>
    </row>
    <row r="15" spans="1:7" ht="22.5" x14ac:dyDescent="0.25">
      <c r="A15" s="137" t="s">
        <v>684</v>
      </c>
      <c r="B15" s="159">
        <v>520</v>
      </c>
      <c r="C15" s="161" t="s">
        <v>685</v>
      </c>
      <c r="D15" s="157" t="s">
        <v>18</v>
      </c>
      <c r="E15" s="157" t="s">
        <v>18</v>
      </c>
      <c r="F15" s="162" t="s">
        <v>18</v>
      </c>
      <c r="G15" s="59"/>
    </row>
    <row r="16" spans="1:7" ht="33" x14ac:dyDescent="0.25">
      <c r="A16" s="137" t="s">
        <v>686</v>
      </c>
      <c r="B16" s="159">
        <v>520</v>
      </c>
      <c r="C16" s="161" t="s">
        <v>687</v>
      </c>
      <c r="D16" s="157">
        <v>20000000</v>
      </c>
      <c r="E16" s="157" t="s">
        <v>18</v>
      </c>
      <c r="F16" s="162">
        <v>20000000</v>
      </c>
      <c r="G16" s="59"/>
    </row>
    <row r="17" spans="1:7" ht="34.5" x14ac:dyDescent="0.25">
      <c r="A17" s="142" t="s">
        <v>688</v>
      </c>
      <c r="B17" s="155">
        <v>520</v>
      </c>
      <c r="C17" s="160" t="s">
        <v>689</v>
      </c>
      <c r="D17" s="153">
        <v>20000000</v>
      </c>
      <c r="E17" s="153" t="s">
        <v>18</v>
      </c>
      <c r="F17" s="164">
        <v>20000000</v>
      </c>
      <c r="G17" s="59"/>
    </row>
    <row r="18" spans="1:7" ht="33" x14ac:dyDescent="0.25">
      <c r="A18" s="137" t="s">
        <v>690</v>
      </c>
      <c r="B18" s="159">
        <v>520</v>
      </c>
      <c r="C18" s="161" t="s">
        <v>691</v>
      </c>
      <c r="D18" s="157">
        <v>-20000000</v>
      </c>
      <c r="E18" s="157" t="s">
        <v>18</v>
      </c>
      <c r="F18" s="162">
        <v>-20000000</v>
      </c>
      <c r="G18" s="59"/>
    </row>
    <row r="19" spans="1:7" ht="34.5" x14ac:dyDescent="0.25">
      <c r="A19" s="142" t="s">
        <v>692</v>
      </c>
      <c r="B19" s="155">
        <v>520</v>
      </c>
      <c r="C19" s="160" t="s">
        <v>693</v>
      </c>
      <c r="D19" s="153">
        <v>-20000000</v>
      </c>
      <c r="E19" s="153" t="s">
        <v>18</v>
      </c>
      <c r="F19" s="164">
        <v>-20000000</v>
      </c>
      <c r="G19" s="59"/>
    </row>
    <row r="20" spans="1:7" ht="33.75" customHeight="1" x14ac:dyDescent="0.25">
      <c r="A20" s="163" t="s">
        <v>633</v>
      </c>
      <c r="B20" s="159">
        <v>700</v>
      </c>
      <c r="C20" s="161" t="s">
        <v>634</v>
      </c>
      <c r="D20" s="157" t="s">
        <v>18</v>
      </c>
      <c r="E20" s="157">
        <v>3799885.46</v>
      </c>
      <c r="F20" s="162" t="s">
        <v>18</v>
      </c>
      <c r="G20" s="59"/>
    </row>
    <row r="21" spans="1:7" s="114" customFormat="1" ht="14.1" customHeight="1" x14ac:dyDescent="0.25">
      <c r="A21" s="137" t="s">
        <v>635</v>
      </c>
      <c r="B21" s="159">
        <v>710</v>
      </c>
      <c r="C21" s="161" t="s">
        <v>636</v>
      </c>
      <c r="D21" s="157">
        <v>-574152540.90999997</v>
      </c>
      <c r="E21" s="157">
        <v>-143689412.66</v>
      </c>
      <c r="F21" s="156" t="s">
        <v>57</v>
      </c>
      <c r="G21" s="113"/>
    </row>
    <row r="22" spans="1:7" x14ac:dyDescent="0.25">
      <c r="A22" s="142" t="s">
        <v>637</v>
      </c>
      <c r="B22" s="155">
        <v>710</v>
      </c>
      <c r="C22" s="160" t="s">
        <v>638</v>
      </c>
      <c r="D22" s="153">
        <v>-574152540.90999997</v>
      </c>
      <c r="E22" s="153">
        <v>-143689412.66</v>
      </c>
      <c r="F22" s="152" t="s">
        <v>57</v>
      </c>
      <c r="G22" s="59"/>
    </row>
    <row r="23" spans="1:7" ht="14.1" customHeight="1" x14ac:dyDescent="0.25">
      <c r="A23" s="142" t="s">
        <v>639</v>
      </c>
      <c r="B23" s="155">
        <v>710</v>
      </c>
      <c r="C23" s="160" t="s">
        <v>640</v>
      </c>
      <c r="D23" s="153">
        <v>-574152540.90999997</v>
      </c>
      <c r="E23" s="153">
        <v>-143689412.66</v>
      </c>
      <c r="F23" s="152" t="s">
        <v>57</v>
      </c>
      <c r="G23" s="59"/>
    </row>
    <row r="24" spans="1:7" ht="23.25" x14ac:dyDescent="0.25">
      <c r="A24" s="142" t="s">
        <v>641</v>
      </c>
      <c r="B24" s="155">
        <v>710</v>
      </c>
      <c r="C24" s="160" t="s">
        <v>642</v>
      </c>
      <c r="D24" s="153">
        <v>-574152540.90999997</v>
      </c>
      <c r="E24" s="153">
        <v>-143689412.66</v>
      </c>
      <c r="F24" s="152" t="s">
        <v>57</v>
      </c>
      <c r="G24" s="59"/>
    </row>
    <row r="25" spans="1:7" x14ac:dyDescent="0.25">
      <c r="A25" s="137" t="s">
        <v>643</v>
      </c>
      <c r="B25" s="159">
        <v>720</v>
      </c>
      <c r="C25" s="158" t="s">
        <v>644</v>
      </c>
      <c r="D25" s="157">
        <v>574152540.90999997</v>
      </c>
      <c r="E25" s="157">
        <v>147489298.12</v>
      </c>
      <c r="F25" s="156" t="s">
        <v>57</v>
      </c>
      <c r="G25" s="59"/>
    </row>
    <row r="26" spans="1:7" x14ac:dyDescent="0.25">
      <c r="A26" s="142" t="s">
        <v>645</v>
      </c>
      <c r="B26" s="155">
        <v>720</v>
      </c>
      <c r="C26" s="154" t="s">
        <v>646</v>
      </c>
      <c r="D26" s="153">
        <v>574152540.90999997</v>
      </c>
      <c r="E26" s="153">
        <v>147489298.12</v>
      </c>
      <c r="F26" s="152" t="s">
        <v>57</v>
      </c>
      <c r="G26" s="59"/>
    </row>
    <row r="27" spans="1:7" ht="23.25" x14ac:dyDescent="0.25">
      <c r="A27" s="142" t="s">
        <v>647</v>
      </c>
      <c r="B27" s="155">
        <v>720</v>
      </c>
      <c r="C27" s="154" t="s">
        <v>648</v>
      </c>
      <c r="D27" s="153">
        <v>574152540.90999997</v>
      </c>
      <c r="E27" s="153">
        <v>147489298.12</v>
      </c>
      <c r="F27" s="152" t="s">
        <v>57</v>
      </c>
      <c r="G27" s="59"/>
    </row>
    <row r="28" spans="1:7" ht="13.5" customHeight="1" thickBot="1" x14ac:dyDescent="0.3">
      <c r="A28" s="142" t="s">
        <v>649</v>
      </c>
      <c r="B28" s="155">
        <v>720</v>
      </c>
      <c r="C28" s="154" t="s">
        <v>650</v>
      </c>
      <c r="D28" s="153">
        <v>574152540.90999997</v>
      </c>
      <c r="E28" s="153">
        <v>147489298.12</v>
      </c>
      <c r="F28" s="152" t="s">
        <v>57</v>
      </c>
      <c r="G28" s="59"/>
    </row>
    <row r="29" spans="1:7" ht="10.5" customHeight="1" x14ac:dyDescent="0.25">
      <c r="A29" s="101"/>
      <c r="B29" s="100"/>
      <c r="C29" s="99"/>
      <c r="D29" s="98"/>
      <c r="E29" s="97"/>
      <c r="F29" s="97"/>
      <c r="G29" s="59"/>
    </row>
  </sheetData>
  <autoFilter ref="A9:G28"/>
  <mergeCells count="7">
    <mergeCell ref="A2:F2"/>
    <mergeCell ref="A4:A8"/>
    <mergeCell ref="B4:B8"/>
    <mergeCell ref="C4:C8"/>
    <mergeCell ref="D4:D8"/>
    <mergeCell ref="E4:E8"/>
    <mergeCell ref="F4:F8"/>
  </mergeCells>
  <pageMargins left="0.91" right="0.32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75" zoomScaleNormal="75" workbookViewId="0">
      <pane xSplit="4" ySplit="12" topLeftCell="E13" activePane="bottomRight" state="frozen"/>
      <selection activeCell="K26" sqref="K26"/>
      <selection pane="topRight" activeCell="K26" sqref="K26"/>
      <selection pane="bottomLeft" activeCell="K26" sqref="K26"/>
      <selection pane="bottomRight" activeCell="A7" sqref="A7:H7"/>
    </sheetView>
  </sheetViews>
  <sheetFormatPr defaultRowHeight="15" x14ac:dyDescent="0.25"/>
  <cols>
    <col min="1" max="1" width="25" customWidth="1"/>
    <col min="2" max="2" width="29.28515625" customWidth="1"/>
    <col min="3" max="3" width="24.140625" customWidth="1"/>
    <col min="4" max="4" width="10.5703125" customWidth="1"/>
    <col min="5" max="5" width="21.28515625" customWidth="1"/>
    <col min="6" max="6" width="19.85546875" customWidth="1"/>
    <col min="7" max="7" width="16.140625" customWidth="1"/>
    <col min="8" max="8" width="18.140625" customWidth="1"/>
  </cols>
  <sheetData>
    <row r="1" spans="1:8" ht="15.75" x14ac:dyDescent="0.25">
      <c r="A1" s="3"/>
      <c r="B1" s="3"/>
      <c r="C1" s="4"/>
      <c r="D1" s="3"/>
      <c r="H1" s="1" t="s">
        <v>29</v>
      </c>
    </row>
    <row r="2" spans="1:8" ht="15.75" x14ac:dyDescent="0.25">
      <c r="A2" s="3"/>
      <c r="B2" s="3"/>
      <c r="C2" s="4"/>
      <c r="D2" s="3"/>
      <c r="H2" s="1" t="s">
        <v>815</v>
      </c>
    </row>
    <row r="3" spans="1:8" ht="15.75" x14ac:dyDescent="0.25">
      <c r="A3" s="3"/>
      <c r="B3" s="3"/>
      <c r="C3" s="4"/>
      <c r="D3" s="3"/>
      <c r="H3" s="1" t="s">
        <v>816</v>
      </c>
    </row>
    <row r="4" spans="1:8" s="18" customFormat="1" ht="15.75" x14ac:dyDescent="0.25">
      <c r="A4" s="19"/>
      <c r="B4" s="19"/>
      <c r="C4" s="20"/>
      <c r="D4" s="19"/>
      <c r="H4" s="1" t="s">
        <v>26</v>
      </c>
    </row>
    <row r="5" spans="1:8" ht="15.75" x14ac:dyDescent="0.25">
      <c r="A5" s="3"/>
      <c r="B5" s="1"/>
      <c r="C5" s="1"/>
      <c r="D5" s="3"/>
      <c r="H5" s="115" t="s">
        <v>997</v>
      </c>
    </row>
    <row r="6" spans="1:8" x14ac:dyDescent="0.25">
      <c r="A6" s="5"/>
      <c r="B6" s="2"/>
      <c r="C6" s="6"/>
      <c r="D6" s="5"/>
      <c r="E6" s="5"/>
    </row>
    <row r="7" spans="1:8" ht="57.75" customHeight="1" x14ac:dyDescent="0.25">
      <c r="A7" s="236" t="s">
        <v>885</v>
      </c>
      <c r="B7" s="236"/>
      <c r="C7" s="236"/>
      <c r="D7" s="236"/>
      <c r="E7" s="236"/>
      <c r="F7" s="236"/>
      <c r="G7" s="236"/>
      <c r="H7" s="236"/>
    </row>
    <row r="8" spans="1:8" s="18" customFormat="1" ht="18" x14ac:dyDescent="0.25">
      <c r="A8" s="237" t="s">
        <v>890</v>
      </c>
      <c r="B8" s="237"/>
      <c r="C8" s="237"/>
      <c r="D8" s="237"/>
      <c r="E8" s="237"/>
      <c r="F8" s="237"/>
      <c r="G8" s="237"/>
      <c r="H8" s="237"/>
    </row>
    <row r="9" spans="1:8" x14ac:dyDescent="0.25">
      <c r="A9" s="7" t="s">
        <v>30</v>
      </c>
      <c r="B9" s="7"/>
      <c r="C9" s="7"/>
      <c r="D9" s="7"/>
      <c r="E9" s="7"/>
      <c r="F9" s="7"/>
      <c r="G9" s="7"/>
      <c r="H9" s="7"/>
    </row>
    <row r="10" spans="1:8" x14ac:dyDescent="0.25">
      <c r="A10" s="238" t="s">
        <v>31</v>
      </c>
      <c r="B10" s="238"/>
      <c r="C10" s="238"/>
      <c r="D10" s="238"/>
      <c r="E10" s="238"/>
      <c r="F10" s="238"/>
      <c r="G10" s="238"/>
      <c r="H10" s="238"/>
    </row>
    <row r="11" spans="1:8" x14ac:dyDescent="0.25">
      <c r="A11" s="8" t="s">
        <v>28</v>
      </c>
      <c r="B11" s="8"/>
      <c r="C11" s="9"/>
      <c r="D11" s="9"/>
      <c r="E11" s="10"/>
    </row>
    <row r="12" spans="1:8" s="13" customFormat="1" ht="56.25" x14ac:dyDescent="0.2">
      <c r="A12" s="11" t="s">
        <v>33</v>
      </c>
      <c r="B12" s="11" t="s">
        <v>32</v>
      </c>
      <c r="C12" s="11" t="s">
        <v>694</v>
      </c>
      <c r="D12" s="11" t="s">
        <v>34</v>
      </c>
      <c r="E12" s="12" t="s">
        <v>988</v>
      </c>
      <c r="F12" s="12" t="s">
        <v>996</v>
      </c>
      <c r="G12" s="12" t="s">
        <v>35</v>
      </c>
      <c r="H12" s="12" t="s">
        <v>651</v>
      </c>
    </row>
    <row r="13" spans="1:8" ht="60" x14ac:dyDescent="0.25">
      <c r="A13" s="15"/>
      <c r="B13" s="14" t="s">
        <v>37</v>
      </c>
      <c r="C13" s="14" t="s">
        <v>36</v>
      </c>
      <c r="D13" s="52" t="s">
        <v>38</v>
      </c>
      <c r="E13" s="16">
        <v>8000000</v>
      </c>
      <c r="F13" s="16">
        <v>8000000</v>
      </c>
      <c r="G13" s="16">
        <v>0</v>
      </c>
      <c r="H13" s="16">
        <f t="shared" ref="H13" si="0">F13-G13</f>
        <v>8000000</v>
      </c>
    </row>
    <row r="14" spans="1:8" ht="37.5" customHeight="1" x14ac:dyDescent="0.25">
      <c r="A14" s="47" t="s">
        <v>39</v>
      </c>
      <c r="B14" s="47"/>
      <c r="C14" s="47"/>
      <c r="D14" s="53"/>
      <c r="E14" s="17">
        <f>SUM(E13:E13)</f>
        <v>8000000</v>
      </c>
      <c r="F14" s="17">
        <f>SUM(F13:F13)</f>
        <v>8000000</v>
      </c>
      <c r="G14" s="17">
        <f>SUM(G13:G13)</f>
        <v>0</v>
      </c>
      <c r="H14" s="17">
        <f>SUM(H13:H13)</f>
        <v>8000000</v>
      </c>
    </row>
  </sheetData>
  <mergeCells count="3">
    <mergeCell ref="A7:H7"/>
    <mergeCell ref="A8:H8"/>
    <mergeCell ref="A10:H10"/>
  </mergeCells>
  <pageMargins left="0.70866141732283472" right="0.35433070866141736" top="0.74803149606299213" bottom="0.59055118110236227" header="0.31496062992125984" footer="0.15748031496062992"/>
  <pageSetup paperSize="9" scale="5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workbookViewId="0">
      <selection activeCell="D16" sqref="D16"/>
    </sheetView>
  </sheetViews>
  <sheetFormatPr defaultRowHeight="15" x14ac:dyDescent="0.25"/>
  <cols>
    <col min="1" max="1" width="67.5703125" style="21" customWidth="1"/>
    <col min="2" max="2" width="14" style="21" customWidth="1"/>
    <col min="3" max="3" width="14.5703125" style="21" customWidth="1"/>
    <col min="4" max="4" width="13.7109375" style="21" customWidth="1"/>
    <col min="5" max="5" width="10.5703125" style="21" customWidth="1"/>
    <col min="6" max="16384" width="9.140625" style="21"/>
  </cols>
  <sheetData>
    <row r="1" spans="1:4" ht="15.75" x14ac:dyDescent="0.25">
      <c r="D1" s="1" t="s">
        <v>40</v>
      </c>
    </row>
    <row r="2" spans="1:4" ht="15.75" x14ac:dyDescent="0.25">
      <c r="D2" s="1" t="s">
        <v>815</v>
      </c>
    </row>
    <row r="3" spans="1:4" ht="15.75" x14ac:dyDescent="0.25">
      <c r="D3" s="1" t="s">
        <v>816</v>
      </c>
    </row>
    <row r="4" spans="1:4" ht="15.75" x14ac:dyDescent="0.25">
      <c r="D4" s="1" t="s">
        <v>26</v>
      </c>
    </row>
    <row r="5" spans="1:4" x14ac:dyDescent="0.25">
      <c r="D5" s="115" t="s">
        <v>998</v>
      </c>
    </row>
    <row r="7" spans="1:4" ht="54.75" customHeight="1" x14ac:dyDescent="0.25">
      <c r="A7" s="239" t="s">
        <v>887</v>
      </c>
      <c r="B7" s="240"/>
      <c r="C7" s="240"/>
      <c r="D7" s="240"/>
    </row>
    <row r="8" spans="1:4" ht="21.75" customHeight="1" x14ac:dyDescent="0.25">
      <c r="A8" s="241" t="s">
        <v>989</v>
      </c>
      <c r="B8" s="241"/>
      <c r="C8" s="241"/>
      <c r="D8" s="241"/>
    </row>
    <row r="9" spans="1:4" ht="15.75" x14ac:dyDescent="0.25">
      <c r="A9" s="45"/>
      <c r="B9" s="45"/>
      <c r="C9" s="45"/>
      <c r="D9" s="45"/>
    </row>
    <row r="10" spans="1:4" s="22" customFormat="1" x14ac:dyDescent="0.25">
      <c r="A10" s="242" t="s">
        <v>30</v>
      </c>
      <c r="B10" s="242"/>
      <c r="C10" s="242"/>
      <c r="D10" s="242"/>
    </row>
    <row r="11" spans="1:4" s="22" customFormat="1" x14ac:dyDescent="0.25">
      <c r="A11" s="243" t="s">
        <v>41</v>
      </c>
      <c r="B11" s="243"/>
      <c r="C11" s="243"/>
      <c r="D11" s="243"/>
    </row>
    <row r="12" spans="1:4" x14ac:dyDescent="0.25">
      <c r="A12" s="23"/>
      <c r="B12" s="23"/>
      <c r="C12" s="23"/>
      <c r="D12" s="23"/>
    </row>
    <row r="13" spans="1:4" ht="15.75" thickBot="1" x14ac:dyDescent="0.3">
      <c r="A13" s="24" t="s">
        <v>28</v>
      </c>
      <c r="B13" s="25"/>
      <c r="C13" s="26"/>
      <c r="D13" s="27"/>
    </row>
    <row r="14" spans="1:4" ht="34.5" thickBot="1" x14ac:dyDescent="0.3">
      <c r="A14" s="54" t="s">
        <v>5</v>
      </c>
      <c r="B14" s="55" t="s">
        <v>8</v>
      </c>
      <c r="C14" s="56" t="s">
        <v>9</v>
      </c>
      <c r="D14" s="57" t="s">
        <v>817</v>
      </c>
    </row>
    <row r="15" spans="1:4" ht="24" customHeight="1" thickBot="1" x14ac:dyDescent="0.3">
      <c r="A15" s="173" t="s">
        <v>990</v>
      </c>
      <c r="B15" s="174">
        <v>1496352.72</v>
      </c>
      <c r="C15" s="175">
        <v>1496352.72</v>
      </c>
      <c r="D15" s="176">
        <f>B15-C15</f>
        <v>0</v>
      </c>
    </row>
    <row r="16" spans="1:4" ht="38.25" x14ac:dyDescent="0.25">
      <c r="A16" s="177" t="s">
        <v>42</v>
      </c>
      <c r="B16" s="178">
        <f>B18+B23+B25</f>
        <v>19553647.280000001</v>
      </c>
      <c r="C16" s="179">
        <f>C18+C23+C25</f>
        <v>4292668.95</v>
      </c>
      <c r="D16" s="180">
        <f t="shared" ref="D16:D36" si="0">B16-C16</f>
        <v>15260978.330000002</v>
      </c>
    </row>
    <row r="17" spans="1:4" s="28" customFormat="1" ht="12.75" x14ac:dyDescent="0.25">
      <c r="A17" s="181" t="s">
        <v>17</v>
      </c>
      <c r="B17" s="174"/>
      <c r="C17" s="182"/>
      <c r="D17" s="183">
        <f t="shared" si="0"/>
        <v>0</v>
      </c>
    </row>
    <row r="18" spans="1:4" s="29" customFormat="1" ht="20.25" customHeight="1" x14ac:dyDescent="0.25">
      <c r="A18" s="184" t="s">
        <v>43</v>
      </c>
      <c r="B18" s="185">
        <f>B29-B15</f>
        <v>19553647.280000001</v>
      </c>
      <c r="C18" s="186">
        <f>SUM(C19:C22)</f>
        <v>4292668.95</v>
      </c>
      <c r="D18" s="187">
        <f t="shared" si="0"/>
        <v>15260978.330000002</v>
      </c>
    </row>
    <row r="19" spans="1:4" s="29" customFormat="1" ht="17.25" customHeight="1" x14ac:dyDescent="0.25">
      <c r="A19" s="188" t="s">
        <v>44</v>
      </c>
      <c r="B19" s="189">
        <f>ROUND(IF((B29-B20-B21-B22-B15)&lt;(B39*30%),(B29-B20-B21-B22-B15)),2)</f>
        <v>7868347.2800000003</v>
      </c>
      <c r="C19" s="190">
        <f>ROUND(C39*B40/100,2)</f>
        <v>1557258.99</v>
      </c>
      <c r="D19" s="191">
        <f t="shared" si="0"/>
        <v>6311088.29</v>
      </c>
    </row>
    <row r="20" spans="1:4" s="29" customFormat="1" ht="51" x14ac:dyDescent="0.25">
      <c r="A20" s="188" t="s">
        <v>991</v>
      </c>
      <c r="B20" s="192">
        <v>11685300</v>
      </c>
      <c r="C20" s="193">
        <v>2735409.96</v>
      </c>
      <c r="D20" s="194">
        <f t="shared" si="0"/>
        <v>8949890.0399999991</v>
      </c>
    </row>
    <row r="21" spans="1:4" s="29" customFormat="1" ht="38.25" x14ac:dyDescent="0.25">
      <c r="A21" s="188" t="s">
        <v>45</v>
      </c>
      <c r="B21" s="195">
        <v>0</v>
      </c>
      <c r="C21" s="196">
        <v>0</v>
      </c>
      <c r="D21" s="197">
        <f t="shared" si="0"/>
        <v>0</v>
      </c>
    </row>
    <row r="22" spans="1:4" s="28" customFormat="1" ht="25.5" x14ac:dyDescent="0.25">
      <c r="A22" s="181" t="s">
        <v>59</v>
      </c>
      <c r="B22" s="198">
        <v>0</v>
      </c>
      <c r="C22" s="199">
        <v>0</v>
      </c>
      <c r="D22" s="200">
        <f t="shared" si="0"/>
        <v>0</v>
      </c>
    </row>
    <row r="23" spans="1:4" s="29" customFormat="1" ht="20.25" customHeight="1" x14ac:dyDescent="0.25">
      <c r="A23" s="184" t="s">
        <v>46</v>
      </c>
      <c r="B23" s="201">
        <f>B24</f>
        <v>0</v>
      </c>
      <c r="C23" s="186">
        <f>C24</f>
        <v>0</v>
      </c>
      <c r="D23" s="187">
        <f t="shared" si="0"/>
        <v>0</v>
      </c>
    </row>
    <row r="24" spans="1:4" ht="39" thickBot="1" x14ac:dyDescent="0.3">
      <c r="A24" s="202" t="s">
        <v>60</v>
      </c>
      <c r="B24" s="203">
        <f>B35</f>
        <v>0</v>
      </c>
      <c r="C24" s="204">
        <f>C35</f>
        <v>0</v>
      </c>
      <c r="D24" s="205">
        <f t="shared" si="0"/>
        <v>0</v>
      </c>
    </row>
    <row r="25" spans="1:4" ht="21" customHeight="1" x14ac:dyDescent="0.25">
      <c r="A25" s="184" t="s">
        <v>992</v>
      </c>
      <c r="B25" s="201">
        <f>B26</f>
        <v>0</v>
      </c>
      <c r="C25" s="186">
        <f>C26</f>
        <v>0</v>
      </c>
      <c r="D25" s="187">
        <f t="shared" si="0"/>
        <v>0</v>
      </c>
    </row>
    <row r="26" spans="1:4" s="28" customFormat="1" ht="39" thickBot="1" x14ac:dyDescent="0.3">
      <c r="A26" s="202" t="s">
        <v>60</v>
      </c>
      <c r="B26" s="203">
        <f>B36</f>
        <v>0</v>
      </c>
      <c r="C26" s="204">
        <f>C36</f>
        <v>0</v>
      </c>
      <c r="D26" s="205">
        <f t="shared" si="0"/>
        <v>0</v>
      </c>
    </row>
    <row r="27" spans="1:4" ht="25.5" customHeight="1" x14ac:dyDescent="0.25">
      <c r="A27" s="177" t="s">
        <v>47</v>
      </c>
      <c r="B27" s="206">
        <f>B29+B35+B36</f>
        <v>21050000</v>
      </c>
      <c r="C27" s="179">
        <f>C29+C35+C36</f>
        <v>0</v>
      </c>
      <c r="D27" s="180">
        <f t="shared" si="0"/>
        <v>21050000</v>
      </c>
    </row>
    <row r="28" spans="1:4" x14ac:dyDescent="0.25">
      <c r="A28" s="188" t="s">
        <v>17</v>
      </c>
      <c r="B28" s="207"/>
      <c r="C28" s="182"/>
      <c r="D28" s="183">
        <f t="shared" si="0"/>
        <v>0</v>
      </c>
    </row>
    <row r="29" spans="1:4" ht="25.5" x14ac:dyDescent="0.25">
      <c r="A29" s="184" t="s">
        <v>993</v>
      </c>
      <c r="B29" s="201">
        <f>SUM(B30:B34)</f>
        <v>21050000</v>
      </c>
      <c r="C29" s="186">
        <f>SUM(C30:C34)</f>
        <v>0</v>
      </c>
      <c r="D29" s="187">
        <f t="shared" si="0"/>
        <v>21050000</v>
      </c>
    </row>
    <row r="30" spans="1:4" x14ac:dyDescent="0.25">
      <c r="A30" s="208" t="s">
        <v>818</v>
      </c>
      <c r="B30" s="195">
        <v>50000</v>
      </c>
      <c r="C30" s="196">
        <v>0</v>
      </c>
      <c r="D30" s="197">
        <f t="shared" si="0"/>
        <v>50000</v>
      </c>
    </row>
    <row r="31" spans="1:4" s="30" customFormat="1" ht="51" x14ac:dyDescent="0.25">
      <c r="A31" s="208" t="s">
        <v>819</v>
      </c>
      <c r="B31" s="195">
        <f>1708160.29+928000</f>
        <v>2636160.29</v>
      </c>
      <c r="C31" s="196">
        <v>0</v>
      </c>
      <c r="D31" s="197">
        <f t="shared" si="0"/>
        <v>2636160.29</v>
      </c>
    </row>
    <row r="32" spans="1:4" s="28" customFormat="1" ht="25.5" x14ac:dyDescent="0.25">
      <c r="A32" s="208" t="s">
        <v>820</v>
      </c>
      <c r="B32" s="195">
        <f>7428000+572000</f>
        <v>8000000</v>
      </c>
      <c r="C32" s="196">
        <v>0</v>
      </c>
      <c r="D32" s="197">
        <f t="shared" si="0"/>
        <v>8000000</v>
      </c>
    </row>
    <row r="33" spans="1:4" s="28" customFormat="1" ht="12.75" x14ac:dyDescent="0.25">
      <c r="A33" s="208" t="s">
        <v>994</v>
      </c>
      <c r="B33" s="195">
        <v>10363839.710000001</v>
      </c>
      <c r="C33" s="196">
        <v>0</v>
      </c>
      <c r="D33" s="197">
        <f>B33-C33</f>
        <v>10363839.710000001</v>
      </c>
    </row>
    <row r="34" spans="1:4" s="28" customFormat="1" ht="38.25" hidden="1" x14ac:dyDescent="0.25">
      <c r="A34" s="208" t="s">
        <v>821</v>
      </c>
      <c r="B34" s="220">
        <v>0</v>
      </c>
      <c r="C34" s="196">
        <v>0</v>
      </c>
      <c r="D34" s="197">
        <f>B34-C34</f>
        <v>0</v>
      </c>
    </row>
    <row r="35" spans="1:4" s="31" customFormat="1" x14ac:dyDescent="0.25">
      <c r="A35" s="184" t="s">
        <v>46</v>
      </c>
      <c r="B35" s="201">
        <v>0</v>
      </c>
      <c r="C35" s="186">
        <v>0</v>
      </c>
      <c r="D35" s="209">
        <f t="shared" si="0"/>
        <v>0</v>
      </c>
    </row>
    <row r="36" spans="1:4" ht="15.75" thickBot="1" x14ac:dyDescent="0.3">
      <c r="A36" s="184" t="s">
        <v>992</v>
      </c>
      <c r="B36" s="221">
        <v>0</v>
      </c>
      <c r="C36" s="222">
        <v>0</v>
      </c>
      <c r="D36" s="223">
        <f t="shared" si="0"/>
        <v>0</v>
      </c>
    </row>
    <row r="37" spans="1:4" s="218" customFormat="1" ht="32.25" thickBot="1" x14ac:dyDescent="0.3">
      <c r="A37" s="215" t="s">
        <v>995</v>
      </c>
      <c r="B37" s="216">
        <f>B15+B16-B27</f>
        <v>0</v>
      </c>
      <c r="C37" s="219">
        <f>MAX(C15+C16-C27,0)</f>
        <v>5789021.6699999999</v>
      </c>
      <c r="D37" s="217">
        <f>MAX(D15+D16-D27,0)</f>
        <v>0</v>
      </c>
    </row>
    <row r="38" spans="1:4" x14ac:dyDescent="0.2">
      <c r="A38" s="210" t="s">
        <v>48</v>
      </c>
      <c r="B38" s="211"/>
      <c r="C38" s="211"/>
      <c r="D38" s="211"/>
    </row>
    <row r="39" spans="1:4" x14ac:dyDescent="0.25">
      <c r="A39" s="212" t="s">
        <v>44</v>
      </c>
      <c r="B39" s="213">
        <v>302024300</v>
      </c>
      <c r="C39" s="213">
        <v>59775026.590000004</v>
      </c>
      <c r="D39" s="211"/>
    </row>
    <row r="40" spans="1:4" ht="25.5" x14ac:dyDescent="0.25">
      <c r="A40" s="212" t="s">
        <v>61</v>
      </c>
      <c r="B40" s="214">
        <f>ROUND(B19/B39*100,5)</f>
        <v>2.6052</v>
      </c>
      <c r="C40" s="214">
        <f>ROUND(C19/C39*100,5)</f>
        <v>2.6052</v>
      </c>
      <c r="D40" s="211"/>
    </row>
    <row r="41" spans="1:4" x14ac:dyDescent="0.25">
      <c r="A41" s="212" t="s">
        <v>49</v>
      </c>
      <c r="B41" s="213">
        <f>ROUND(B39*B40/100,2)</f>
        <v>7868337.0599999996</v>
      </c>
      <c r="C41" s="213">
        <f>C39*C40/100</f>
        <v>1557258.9927226799</v>
      </c>
      <c r="D41" s="211"/>
    </row>
    <row r="43" spans="1:4" x14ac:dyDescent="0.25">
      <c r="B43" s="224"/>
    </row>
  </sheetData>
  <mergeCells count="4">
    <mergeCell ref="A7:D7"/>
    <mergeCell ref="A8:D8"/>
    <mergeCell ref="A10:D10"/>
    <mergeCell ref="A11:D11"/>
  </mergeCells>
  <conditionalFormatting sqref="D27 C15 C17:D17 C28:D28 B30:B33 C37">
    <cfRule type="cellIs" dxfId="1" priority="6" stopIfTrue="1" operator="equal">
      <formula>0</formula>
    </cfRule>
  </conditionalFormatting>
  <conditionalFormatting sqref="D19:D20">
    <cfRule type="cellIs" dxfId="0" priority="5" stopIfTrue="1" operator="equal">
      <formula>0</formula>
    </cfRule>
  </conditionalFormatting>
  <pageMargins left="0.7" right="0.4" top="0.28999999999999998" bottom="0.17" header="0.3" footer="0.17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A8" sqref="A8:C8"/>
    </sheetView>
  </sheetViews>
  <sheetFormatPr defaultRowHeight="12.75" x14ac:dyDescent="0.2"/>
  <cols>
    <col min="1" max="1" width="63.42578125" style="33" customWidth="1"/>
    <col min="2" max="2" width="19.28515625" style="33" customWidth="1"/>
    <col min="3" max="3" width="22.85546875" style="33" customWidth="1"/>
    <col min="4" max="16384" width="9.140625" style="33"/>
  </cols>
  <sheetData>
    <row r="1" spans="1:3" ht="15.75" x14ac:dyDescent="0.25">
      <c r="A1" s="32"/>
      <c r="B1" s="32"/>
      <c r="C1" s="1" t="s">
        <v>50</v>
      </c>
    </row>
    <row r="2" spans="1:3" ht="15.75" x14ac:dyDescent="0.25">
      <c r="A2" s="32"/>
      <c r="B2" s="32"/>
      <c r="C2" s="1" t="s">
        <v>815</v>
      </c>
    </row>
    <row r="3" spans="1:3" ht="15.75" x14ac:dyDescent="0.25">
      <c r="A3" s="32"/>
      <c r="B3" s="32"/>
      <c r="C3" s="1" t="s">
        <v>816</v>
      </c>
    </row>
    <row r="4" spans="1:3" ht="15.75" x14ac:dyDescent="0.25">
      <c r="A4" s="32"/>
      <c r="B4" s="32"/>
      <c r="C4" s="1" t="s">
        <v>26</v>
      </c>
    </row>
    <row r="5" spans="1:3" ht="15.75" x14ac:dyDescent="0.25">
      <c r="A5" s="32"/>
      <c r="B5" s="34"/>
      <c r="C5" s="115" t="s">
        <v>997</v>
      </c>
    </row>
    <row r="6" spans="1:3" x14ac:dyDescent="0.2">
      <c r="A6" s="35"/>
      <c r="B6" s="36"/>
      <c r="C6" s="37"/>
    </row>
    <row r="8" spans="1:3" ht="65.25" customHeight="1" x14ac:dyDescent="0.25">
      <c r="A8" s="244" t="s">
        <v>888</v>
      </c>
      <c r="B8" s="244"/>
      <c r="C8" s="244"/>
    </row>
    <row r="9" spans="1:3" ht="20.25" customHeight="1" x14ac:dyDescent="0.2">
      <c r="A9" s="245" t="s">
        <v>989</v>
      </c>
      <c r="B9" s="245"/>
      <c r="C9" s="245"/>
    </row>
    <row r="10" spans="1:3" ht="15.75" x14ac:dyDescent="0.2">
      <c r="A10" s="46"/>
      <c r="B10" s="46"/>
      <c r="C10" s="46"/>
    </row>
    <row r="11" spans="1:3" ht="15" x14ac:dyDescent="0.25">
      <c r="A11" s="38" t="s">
        <v>30</v>
      </c>
      <c r="B11" s="38"/>
      <c r="C11" s="38"/>
    </row>
    <row r="12" spans="1:3" ht="13.5" x14ac:dyDescent="0.25">
      <c r="A12" s="246" t="s">
        <v>31</v>
      </c>
      <c r="B12" s="246"/>
      <c r="C12" s="246"/>
    </row>
    <row r="13" spans="1:3" x14ac:dyDescent="0.2">
      <c r="A13" s="39"/>
      <c r="B13" s="39"/>
      <c r="C13" s="40"/>
    </row>
    <row r="14" spans="1:3" ht="38.25" x14ac:dyDescent="0.2">
      <c r="A14" s="41" t="s">
        <v>51</v>
      </c>
      <c r="B14" s="41" t="s">
        <v>889</v>
      </c>
      <c r="C14" s="41" t="s">
        <v>52</v>
      </c>
    </row>
    <row r="15" spans="1:3" ht="30.75" customHeight="1" x14ac:dyDescent="0.2">
      <c r="A15" s="43" t="s">
        <v>53</v>
      </c>
      <c r="B15" s="48">
        <v>0</v>
      </c>
      <c r="C15" s="49">
        <v>0</v>
      </c>
    </row>
    <row r="16" spans="1:3" ht="30.75" customHeight="1" x14ac:dyDescent="0.2">
      <c r="A16" s="43" t="s">
        <v>54</v>
      </c>
      <c r="B16" s="48">
        <v>0</v>
      </c>
      <c r="C16" s="49">
        <v>0</v>
      </c>
    </row>
    <row r="17" spans="1:3" ht="30.75" customHeight="1" x14ac:dyDescent="0.2">
      <c r="A17" s="43" t="s">
        <v>55</v>
      </c>
      <c r="B17" s="48">
        <f>167+64+94+33</f>
        <v>358</v>
      </c>
      <c r="C17" s="49">
        <v>81940.2</v>
      </c>
    </row>
    <row r="18" spans="1:3" ht="30.75" customHeight="1" x14ac:dyDescent="0.2">
      <c r="A18" s="44" t="s">
        <v>56</v>
      </c>
      <c r="B18" s="50">
        <f>SUM(B15:B17)</f>
        <v>358</v>
      </c>
      <c r="C18" s="51">
        <f>SUM(C15:C17)</f>
        <v>81940.2</v>
      </c>
    </row>
    <row r="19" spans="1:3" x14ac:dyDescent="0.2">
      <c r="A19" s="42"/>
      <c r="B19" s="42"/>
      <c r="C19" s="42"/>
    </row>
  </sheetData>
  <mergeCells count="3">
    <mergeCell ref="A8:C8"/>
    <mergeCell ref="A9:C9"/>
    <mergeCell ref="A12:C12"/>
  </mergeCells>
  <pageMargins left="0.99" right="0.4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08870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F33C47A-021C-47AD-B053-2A2D03FB9D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Доходы</vt:lpstr>
      <vt:lpstr>Расходы</vt:lpstr>
      <vt:lpstr>Источники</vt:lpstr>
      <vt:lpstr>Прил.2-резервн.фонд</vt:lpstr>
      <vt:lpstr>Прил.3-дор.фонд</vt:lpstr>
      <vt:lpstr>Прил.4-отчет о числ.</vt:lpstr>
      <vt:lpstr>Доходы!Заголовки_для_печати</vt:lpstr>
      <vt:lpstr>'Прил.2-резервн.фонд'!Заголовки_для_печати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ZaitsevaN</cp:lastModifiedBy>
  <cp:lastPrinted>2026-05-19T08:05:51Z</cp:lastPrinted>
  <dcterms:created xsi:type="dcterms:W3CDTF">2022-07-29T07:03:16Z</dcterms:created>
  <dcterms:modified xsi:type="dcterms:W3CDTF">2026-05-19T08:06:33Z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якимоваса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