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68" windowWidth="15300" windowHeight="6300"/>
  </bookViews>
  <sheets>
    <sheet name="СВОД" sheetId="1" r:id="rId1"/>
    <sheet name="показатели" sheetId="3" r:id="rId2"/>
  </sheets>
  <definedNames>
    <definedName name="_xlnm.Print_Titles" localSheetId="1">показатели!$B:$B,показатели!$2:$7</definedName>
  </definedNames>
  <calcPr calcId="145621"/>
</workbook>
</file>

<file path=xl/calcChain.xml><?xml version="1.0" encoding="utf-8"?>
<calcChain xmlns="http://schemas.openxmlformats.org/spreadsheetml/2006/main">
  <c r="G6" i="1" l="1"/>
  <c r="I12" i="1" l="1"/>
  <c r="H12" i="1"/>
  <c r="G12" i="1"/>
  <c r="F12" i="1"/>
  <c r="I11" i="1"/>
  <c r="H11" i="1"/>
  <c r="E11" i="1" s="1"/>
  <c r="G11" i="1"/>
  <c r="F11" i="1"/>
  <c r="I7" i="1"/>
  <c r="H7" i="1"/>
  <c r="G7" i="1"/>
  <c r="F7" i="1"/>
  <c r="I6" i="1"/>
  <c r="H6" i="1"/>
  <c r="F6" i="1"/>
  <c r="I8" i="1"/>
  <c r="H8" i="1"/>
  <c r="G8" i="1"/>
  <c r="F8" i="1"/>
  <c r="I10" i="1"/>
  <c r="H10" i="1"/>
  <c r="G10" i="1"/>
  <c r="F10" i="1"/>
  <c r="I9" i="1"/>
  <c r="H9" i="1"/>
  <c r="G9" i="1"/>
  <c r="F9" i="1"/>
  <c r="E6" i="1" l="1"/>
  <c r="E7" i="1"/>
  <c r="C20" i="3"/>
  <c r="C18" i="3"/>
  <c r="C16" i="3"/>
  <c r="C14" i="3"/>
  <c r="C12" i="3"/>
  <c r="C10" i="3"/>
  <c r="C8" i="3"/>
  <c r="E10" i="1" l="1"/>
  <c r="E8" i="1"/>
  <c r="E12" i="1"/>
  <c r="E9" i="1"/>
</calcChain>
</file>

<file path=xl/sharedStrings.xml><?xml version="1.0" encoding="utf-8"?>
<sst xmlns="http://schemas.openxmlformats.org/spreadsheetml/2006/main" count="126" uniqueCount="97">
  <si>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</si>
  <si>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</si>
  <si>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</si>
  <si>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</si>
  <si>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</si>
  <si>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Учет и отчетность</t>
  </si>
  <si>
    <t>Контроль и аудит</t>
  </si>
  <si>
    <t>Оценка по группе показателей</t>
  </si>
  <si>
    <t>Администрация Волховского муниципального района - 110</t>
  </si>
  <si>
    <t>КФ Волховского МР - 111</t>
  </si>
  <si>
    <t>КУМИ Волховского муниципального района Ленинградской области - 112</t>
  </si>
  <si>
    <t>Совет депутатов Волховского муниципального района - 114</t>
  </si>
  <si>
    <t>МКУ "Центр образования" - 119</t>
  </si>
  <si>
    <t>ГРБС</t>
  </si>
  <si>
    <r>
      <t>P</t>
    </r>
    <r>
      <rPr>
        <b/>
        <sz val="8"/>
        <color rgb="FF000000"/>
        <rFont val="Sylfaen"/>
        <family val="1"/>
        <charset val="204"/>
      </rPr>
      <t>1</t>
    </r>
  </si>
  <si>
    <r>
      <t>P</t>
    </r>
    <r>
      <rPr>
        <b/>
        <sz val="8"/>
        <color rgb="FF000000"/>
        <rFont val="Sylfaen"/>
        <family val="1"/>
        <charset val="204"/>
      </rPr>
      <t>2</t>
    </r>
  </si>
  <si>
    <r>
      <t>P</t>
    </r>
    <r>
      <rPr>
        <b/>
        <sz val="8"/>
        <color rgb="FF000000"/>
        <rFont val="Sylfaen"/>
        <family val="1"/>
        <charset val="204"/>
      </rPr>
      <t>3</t>
    </r>
  </si>
  <si>
    <r>
      <t>P</t>
    </r>
    <r>
      <rPr>
        <b/>
        <sz val="8"/>
        <color rgb="FF000000"/>
        <rFont val="Sylfaen"/>
        <family val="1"/>
        <charset val="204"/>
      </rPr>
      <t>4</t>
    </r>
  </si>
  <si>
    <r>
      <t>P</t>
    </r>
    <r>
      <rPr>
        <b/>
        <sz val="8"/>
        <color rgb="FF000000"/>
        <rFont val="Sylfaen"/>
        <family val="1"/>
        <charset val="204"/>
      </rPr>
      <t>5</t>
    </r>
  </si>
  <si>
    <r>
      <t>P</t>
    </r>
    <r>
      <rPr>
        <b/>
        <sz val="8"/>
        <color rgb="FF000000"/>
        <rFont val="Sylfaen"/>
        <family val="1"/>
        <charset val="204"/>
      </rPr>
      <t>6</t>
    </r>
  </si>
  <si>
    <r>
      <t>P</t>
    </r>
    <r>
      <rPr>
        <b/>
        <sz val="8"/>
        <color rgb="FF000000"/>
        <rFont val="Sylfaen"/>
        <family val="1"/>
        <charset val="204"/>
      </rPr>
      <t>7</t>
    </r>
  </si>
  <si>
    <r>
      <t>P</t>
    </r>
    <r>
      <rPr>
        <b/>
        <sz val="8"/>
        <color rgb="FF000000"/>
        <rFont val="Sylfaen"/>
        <family val="1"/>
        <charset val="204"/>
      </rPr>
      <t>8</t>
    </r>
  </si>
  <si>
    <r>
      <t>P</t>
    </r>
    <r>
      <rPr>
        <b/>
        <sz val="8"/>
        <color rgb="FF000000"/>
        <rFont val="Sylfaen"/>
        <family val="1"/>
        <charset val="204"/>
      </rPr>
      <t>9</t>
    </r>
  </si>
  <si>
    <r>
      <t>P</t>
    </r>
    <r>
      <rPr>
        <b/>
        <sz val="8"/>
        <color rgb="FF000000"/>
        <rFont val="Sylfaen"/>
        <family val="1"/>
        <charset val="204"/>
      </rPr>
      <t>10</t>
    </r>
  </si>
  <si>
    <r>
      <t>P</t>
    </r>
    <r>
      <rPr>
        <b/>
        <sz val="8"/>
        <color rgb="FF000000"/>
        <rFont val="Sylfaen"/>
        <family val="1"/>
        <charset val="204"/>
      </rPr>
      <t>11</t>
    </r>
  </si>
  <si>
    <r>
      <t>P</t>
    </r>
    <r>
      <rPr>
        <b/>
        <sz val="8"/>
        <color rgb="FF000000"/>
        <rFont val="Sylfaen"/>
        <family val="1"/>
        <charset val="204"/>
      </rPr>
      <t>12</t>
    </r>
  </si>
  <si>
    <r>
      <t>P</t>
    </r>
    <r>
      <rPr>
        <b/>
        <sz val="8"/>
        <color rgb="FF000000"/>
        <rFont val="Sylfaen"/>
        <family val="1"/>
        <charset val="204"/>
      </rPr>
      <t>13</t>
    </r>
  </si>
  <si>
    <r>
      <t>P</t>
    </r>
    <r>
      <rPr>
        <b/>
        <sz val="8"/>
        <color rgb="FF000000"/>
        <rFont val="Sylfaen"/>
        <family val="1"/>
        <charset val="204"/>
      </rPr>
      <t>14</t>
    </r>
  </si>
  <si>
    <r>
      <t>P</t>
    </r>
    <r>
      <rPr>
        <b/>
        <sz val="8"/>
        <color rgb="FF000000"/>
        <rFont val="Sylfaen"/>
        <family val="1"/>
        <charset val="204"/>
      </rPr>
      <t>15</t>
    </r>
  </si>
  <si>
    <r>
      <t>P</t>
    </r>
    <r>
      <rPr>
        <b/>
        <sz val="8"/>
        <color rgb="FF000000"/>
        <rFont val="Sylfaen"/>
        <family val="1"/>
        <charset val="204"/>
      </rPr>
      <t>16</t>
    </r>
  </si>
  <si>
    <t>Количество изменений в сводную бюджетную роспись, связанных с внесением изменений в решение о бюджете (за исключением изменений, связанных с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</si>
  <si>
    <t>Отклонение первоначального плана по расходам от уточненного плана (за исключением изменений, связанных с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</si>
  <si>
    <t xml:space="preserve">Соотношение кассовых
расходов и плановых объемов
бюджетных ассигнований
ГРБС в отчетном году
</t>
  </si>
  <si>
    <t xml:space="preserve">Доля возвращенных коми-
тетом финансов заявок на
оплату расходов ГРБС и под-
ведомственных ему муници-
пальных учреждений, при
осуществлении процедуры
санкционирования расходов
за счет средств бюджета
</t>
  </si>
  <si>
    <t xml:space="preserve">Наличие у ГРБС и подведомственных ему муниципальных учреждений просроченной кредиторской задол-
женности
</t>
  </si>
  <si>
    <t xml:space="preserve"> Отношение кредиторской задолженности ГРБС и подведомственных им муниципальных учреждений к объему бюджетных расходов
ГРБС в отчетном году
</t>
  </si>
  <si>
    <t>Наличие в отчетном периоде случаев несвоевременного предоставления годовой отчетности об исполнении бюджета</t>
  </si>
  <si>
    <t>Соблюдение ГРБС требований по составу годовой бюджетной отчетности</t>
  </si>
  <si>
    <t>Своевременность исполнения судебных актов</t>
  </si>
  <si>
    <t>Наличие муниципального правового акта ГРБС об организации ведомственного финансового контроля</t>
  </si>
  <si>
    <t xml:space="preserve">Размещение в сети Интернет ГРБС - ответственными исполнителями муниципальных программ материалов о ходе и результатах реализации мероприятий муниципальных программ
</t>
  </si>
  <si>
    <t xml:space="preserve">Р1≤6                 2
P1&gt; 6                0
</t>
  </si>
  <si>
    <t xml:space="preserve">Р3 = О         3     
Р3&gt; О          0
</t>
  </si>
  <si>
    <t xml:space="preserve">Р8=0                                 5
Р8&gt;0                                 0
</t>
  </si>
  <si>
    <t xml:space="preserve">Р11 = 0                                3
Р11&gt; 0                                 0
</t>
  </si>
  <si>
    <t xml:space="preserve">P1 = Q. (раз) где:
Q - случаи внесения изменений в решение о бюджете, по которым ГРБС выступает ответственным исполнителем
</t>
  </si>
  <si>
    <t xml:space="preserve">Рз = Q (раз), где:
Q - случаи несвоевременного предоставления ГРБС финансово-экономического обоснования для составления проекта решения о бюджете на очередной финансовый год и плановый период
</t>
  </si>
  <si>
    <t xml:space="preserve">Р6 = Кр/Кпх 100 (%),
где:
Кр - кассовые расходы ГРБС в отчетном году (без
учета межбюджетных трансфертов) (тыс. рублей);
Кп - уточненный плановый объем бюджетных ас-
сигнований ГРБС (без учета межбюджетных
трансфертов) (тыс. рублей)
</t>
  </si>
  <si>
    <t xml:space="preserve">P9=Vkz /Vba*100 (%)
где:
Vkz- объем кредиторской задолженности ГРБС и
подведомственных им муниципальных учреждений по состоянию на конец отчетного года (тыс.рублей);
Vba - объем бюджетных расходов ГРБС в отчетном году (тыс. рублей).
</t>
  </si>
  <si>
    <t xml:space="preserve">Р11,
где:
случаи несвоевременного предоставления годовой отчетности об исполнении бюджета
</t>
  </si>
  <si>
    <t xml:space="preserve">Р12,
где:
годовая бюджетная отчетность ГРБС соответствует установленным требованиям;                                                               годовая бюджетная отчетность ГРБС не соответствует установленным требованиям
</t>
  </si>
  <si>
    <t xml:space="preserve">Р13,
где:
да
нет
</t>
  </si>
  <si>
    <t xml:space="preserve">Р13 = 0                                          3
Р13&gt; 0                                           0
</t>
  </si>
  <si>
    <t xml:space="preserve">Р14=0                          3                                      Р14&gt;0                          0                        </t>
  </si>
  <si>
    <t xml:space="preserve">Р15 ,
где:
да
нет
</t>
  </si>
  <si>
    <t>Формула расчета показателя, единицы измерения показателя</t>
  </si>
  <si>
    <t>Наименование показателей</t>
  </si>
  <si>
    <t>Интерпретация значений  /                     Оценка показателя (балл)</t>
  </si>
  <si>
    <t>Качество исполнения бюджета</t>
  </si>
  <si>
    <t>Эффективность судебной защиты и своевременность исполнения судебных актов</t>
  </si>
  <si>
    <t>Обеспечение публичности и открытости информации о бюджете</t>
  </si>
  <si>
    <t xml:space="preserve">P7 = K03/Qx 100 (%),
где:
Коз - количество возвращенных комитетом финансов заявок на оплату расходов ГРБС и подведомственных ему муниципальных учреждений в отчетном году, при осуществлении процедуры
санкционирования расходов за счет средств бюджета;
Q - общее количество представленных в комитет финансов заявок на оплату расходов ГРБС и подведомственных ему муниципальных учреждений, в отчетном году.
</t>
  </si>
  <si>
    <t>количественный показатель</t>
  </si>
  <si>
    <t>Комитет по образованию администрации Волховского муниципального района -115</t>
  </si>
  <si>
    <t>КСО Волховского района - 120</t>
  </si>
  <si>
    <t>Таблица к оценке ВМР</t>
  </si>
  <si>
    <t>Р</t>
  </si>
  <si>
    <t>Общая оценка</t>
  </si>
  <si>
    <t>Председатель комитета финансов</t>
  </si>
  <si>
    <t>Зверкова ВГ</t>
  </si>
  <si>
    <t>Своевременность предоставления в отчетном году ГРБС финансово-экономического обоснования для составления проекта решения о бюджете на очередной финансовый год и плановый период</t>
  </si>
  <si>
    <t xml:space="preserve">Р2 = 100-((РоПлан/Р1План) х 100)(%), 
если РоПлан&lt;  Р1План ;
Р2  = 100 х (Р0план/  Р1План ) - 100)(%), если
РоПлан&gt; Р1План  1,
 где:
Р2— отклонение первоначального плана ГРБС по расходам от уточненного плана в отчетном финансовом году :
Роплан - объем бюджетных ассигнований ГРБС согласно сводной бюджетной росписи по состоянию на начало отчетного года (первоначальный план);
Р1План - объем бюджетных ассигнований ГРБС согласно сводной бюджетной росписи по состоянию на конец отчетного года (уточненный план).                 В расчетах учитывается отклонение, как в большую, так и в меньшую сторону.
</t>
  </si>
  <si>
    <t xml:space="preserve">Своевременность предоставления реестра расходных обязательств ГРБС (далее - РРО)
</t>
  </si>
  <si>
    <t xml:space="preserve">Р4 = D (дней), где:
Р4 - количество дней отклонения даты регистрации письма ГРБС, к которому приложен РРО ГРБС на очередной финансовый год и плановый период в комитете финансов от даты представления РРО ГРБС, установленной комитетом финансов
</t>
  </si>
  <si>
    <t xml:space="preserve">Р4= О        5
Р4=1          4
Р4= 2         3
Р4=3          2
Р4= 4         1
Р4&gt;= 5       0
</t>
  </si>
  <si>
    <t xml:space="preserve">Своевременность исполнения расходных полномочий ГРБС в отчетном финансовом
году
</t>
  </si>
  <si>
    <t xml:space="preserve">Р5 = Ко / Кп х 100 (%),
где:
Р5 - процент исполнения ГРБС плана по расходам за IV квартал отчетного финансового года;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 -кассовые расходы ГРБС за IV квартал отчетного года;                                                               Кп- объем бюджетных ассигнований ГРБС
на отчетный финансовый год согласно кассовому плану с учетом изменений
</t>
  </si>
  <si>
    <t xml:space="preserve">Р5 &lt; 25%                         5
30% &gt; Р5 ≥ 25%              3
Р5 &gt; 30%                         0
</t>
  </si>
  <si>
    <t xml:space="preserve">95%≤Р6≤ 100%           5
85% ≤ Р6 ≤ 95%          3
Р6&lt;85%                       0
</t>
  </si>
  <si>
    <t xml:space="preserve">Р7 &lt; 5%                               5
10% ≥ Р7 ≥5%                     3
Р7&gt;10%                               0
</t>
  </si>
  <si>
    <t xml:space="preserve"> Р8 =  Ктп
 где
Ктп - объем просроченной кредиторской задолженности ГРБС и подведомственных ему муниципаль
ных учреждений по расчетам с кредиторами по состоянию на 1 января года, следующего за отчет-
ным годом
</t>
  </si>
  <si>
    <t xml:space="preserve">Р9≤5%                                      3
5% &lt; Р9 ≤10%                          2
10%&lt;Р9≤15%                           1
Р9&gt;15%                                    0
</t>
  </si>
  <si>
    <t>Доля возвращенных комитетом финансов договоров и муниципальных контрактов на оплату расходов ГРБС и подведомственных ему муниципальных учреждений, при осуществлении процедуры санкционирования расходов за счет средств бюджета</t>
  </si>
  <si>
    <t>P10 = Kd/Qd 100 (%),
где:
Кd - количество возвращенных комитетом финансов договоров и муниципальных контрактов на оплату расходов ГРБС и подведомственных ему муниципальных учреждений в отчетном году, при осуществлении процедуры санкционирования расходов за счет средств бюджета;
Qd - общее количество представленных в комитет финансов договоров и муниципальных контрактов на оплату расходов ГРБС и подведомственных ему муниципальных учреждений, в отчетном году.</t>
  </si>
  <si>
    <t>Р12 - соответствует         3                                                                         Р12 - не соответствует    0</t>
  </si>
  <si>
    <t>Наличие судебных решений, предусматривающих обращение взыскания на средства местного бюджета,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ГРБС или их должностных лиц</t>
  </si>
  <si>
    <t xml:space="preserve">Р14= Q (раз),                                                        где:
Q - количество направленных комитетом финансов уведомлений о приостановлении операций по расходованию средств на лицевых счетах, открытых в комитете финансов, в связи с нарушением процедур исполнения судебных актов, предусматривающих обращение взыскания на средства местного бюджета муниципального образования в отчетном периоде
</t>
  </si>
  <si>
    <t xml:space="preserve">Р15 - имеется                  3
Р15 - не имеется             0
</t>
  </si>
  <si>
    <t>65</t>
  </si>
  <si>
    <t>соответствует</t>
  </si>
  <si>
    <t>не применяется</t>
  </si>
  <si>
    <t>да</t>
  </si>
  <si>
    <t xml:space="preserve">Р16 =  QMпф /  QMп  х 100 (%),
где:
QMпф -  количество материалов о ходе и результатах
реализации муниципальных программ, информа-
ция о которых размещена в сети Интернет;
QMп - общее количество материалов о ходе и ре-
зультатах реализации муниципальных программ,
информация о которых должна быть размещена в
сети Интернет.
</t>
  </si>
  <si>
    <t>Оценка качества финансового менеджмента ГРБС бюджета Волховского муниципального района ЛО за 2020 год</t>
  </si>
  <si>
    <t xml:space="preserve">Р= 0 % или   РоПлан =  Р1План                        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0 % &lt;  Р2≤5%;                                                              3
Р2&gt;5%                                                                            0
</t>
  </si>
  <si>
    <t xml:space="preserve">Р16=100%                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Р16&lt;100%                 0
</t>
  </si>
  <si>
    <t xml:space="preserve">Р10 &lt; 5%                          5
10% ≥ Р10 ≥5%              3
Р10&gt;10%                        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</si>
</sst>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 Cy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Sylfaen"/>
      <family val="1"/>
      <charset val="204"/>
    </font>
    <font>
      <b/>
      <sz val="11"/>
      <color rgb="FF000000"/>
      <name val="Sylfaen"/>
      <family val="1"/>
      <charset val="204"/>
    </font>
    <font>
      <b/>
      <sz val="8"/>
      <color rgb="FF000000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  <font>
      <sz val="8"/>
      <color rgb="FF000000"/>
      <name val="Sylfae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49" fontId="3" fillId="0" borderId="0" xfId="0" applyNumberFormat="1" applyFont="1" applyBorder="1" applyAlignment="1" applyProtection="1">
      <alignment horizontal="left" vertical="center" wrapText="1"/>
    </xf>
    <xf numFmtId="0" fontId="0" fillId="0" borderId="0" xfId="0" applyFont="1"/>
    <xf numFmtId="49" fontId="19" fillId="0" borderId="0" xfId="0" applyNumberFormat="1" applyFont="1" applyFill="1" applyBorder="1" applyAlignment="1" applyProtection="1">
      <alignment horizontal="left" vertical="center" wrapText="1"/>
    </xf>
    <xf numFmtId="0" fontId="4" fillId="0" borderId="24" xfId="0" applyFont="1" applyBorder="1"/>
    <xf numFmtId="0" fontId="0" fillId="0" borderId="24" xfId="0" applyFont="1" applyBorder="1"/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6" fillId="0" borderId="2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17" fillId="2" borderId="2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7"/>
  <sheetViews>
    <sheetView tabSelected="1" workbookViewId="0">
      <selection activeCell="D13" sqref="D13"/>
    </sheetView>
  </sheetViews>
  <sheetFormatPr defaultRowHeight="14.4" x14ac:dyDescent="0.3"/>
  <cols>
    <col min="2" max="2" width="22.6640625" customWidth="1"/>
    <col min="3" max="5" width="8.88671875" style="37"/>
  </cols>
  <sheetData>
    <row r="1" spans="2:13" ht="40.950000000000003" customHeight="1" x14ac:dyDescent="0.3">
      <c r="C1" s="80" t="s">
        <v>93</v>
      </c>
      <c r="D1" s="80"/>
      <c r="E1" s="80"/>
      <c r="F1" s="80"/>
      <c r="G1" s="80"/>
      <c r="H1" s="80"/>
      <c r="I1" s="80"/>
      <c r="J1" s="80"/>
    </row>
    <row r="3" spans="2:13" x14ac:dyDescent="0.3">
      <c r="B3" s="81" t="s">
        <v>0</v>
      </c>
      <c r="C3" s="83" t="s">
        <v>1</v>
      </c>
      <c r="D3" s="83" t="s">
        <v>2</v>
      </c>
      <c r="E3" s="83" t="s">
        <v>3</v>
      </c>
      <c r="F3" s="85" t="s">
        <v>7</v>
      </c>
      <c r="G3" s="86"/>
      <c r="H3" s="86"/>
      <c r="I3" s="86"/>
      <c r="J3" s="86"/>
      <c r="K3" s="87"/>
    </row>
    <row r="4" spans="2:13" ht="141.6" customHeight="1" x14ac:dyDescent="0.3">
      <c r="B4" s="82"/>
      <c r="C4" s="84"/>
      <c r="D4" s="84"/>
      <c r="E4" s="84"/>
      <c r="F4" s="4" t="s">
        <v>4</v>
      </c>
      <c r="G4" s="4" t="s">
        <v>58</v>
      </c>
      <c r="H4" s="4" t="s">
        <v>5</v>
      </c>
      <c r="I4" s="4" t="s">
        <v>59</v>
      </c>
      <c r="J4" s="4" t="s">
        <v>6</v>
      </c>
      <c r="K4" s="4" t="s">
        <v>60</v>
      </c>
      <c r="L4" s="2"/>
      <c r="M4" s="3"/>
    </row>
    <row r="5" spans="2:13" s="6" customFormat="1" ht="12" x14ac:dyDescent="0.3">
      <c r="B5" s="5">
        <v>1</v>
      </c>
      <c r="C5" s="35">
        <v>2</v>
      </c>
      <c r="D5" s="3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</row>
    <row r="6" spans="2:13" s="6" customFormat="1" x14ac:dyDescent="0.3">
      <c r="B6" s="48" t="s">
        <v>9</v>
      </c>
      <c r="C6" s="92">
        <v>2</v>
      </c>
      <c r="D6" s="92">
        <v>1</v>
      </c>
      <c r="E6" s="36">
        <f t="shared" ref="E6:E7" si="0">F6+G6+H6+I6+J6+K6</f>
        <v>54</v>
      </c>
      <c r="F6" s="1">
        <f>2+3+3+5</f>
        <v>13</v>
      </c>
      <c r="G6" s="1">
        <f>5+5+5+5+3</f>
        <v>23</v>
      </c>
      <c r="H6" s="1">
        <f t="shared" ref="H6:I12" si="1">3+3</f>
        <v>6</v>
      </c>
      <c r="I6" s="1">
        <f t="shared" si="1"/>
        <v>6</v>
      </c>
      <c r="J6" s="1">
        <v>3</v>
      </c>
      <c r="K6" s="1">
        <v>3</v>
      </c>
    </row>
    <row r="7" spans="2:13" s="6" customFormat="1" ht="30.6" x14ac:dyDescent="0.3">
      <c r="B7" s="48" t="s">
        <v>63</v>
      </c>
      <c r="C7" s="92">
        <v>2</v>
      </c>
      <c r="D7" s="92">
        <v>1</v>
      </c>
      <c r="E7" s="36">
        <f t="shared" si="0"/>
        <v>54</v>
      </c>
      <c r="F7" s="1">
        <f>2+5+3+5</f>
        <v>15</v>
      </c>
      <c r="G7" s="1">
        <f>3+5+5+5+3+0</f>
        <v>21</v>
      </c>
      <c r="H7" s="1">
        <f t="shared" si="1"/>
        <v>6</v>
      </c>
      <c r="I7" s="1">
        <f t="shared" si="1"/>
        <v>6</v>
      </c>
      <c r="J7" s="1">
        <v>3</v>
      </c>
      <c r="K7" s="1">
        <v>3</v>
      </c>
    </row>
    <row r="8" spans="2:13" x14ac:dyDescent="0.3">
      <c r="B8" s="48" t="s">
        <v>64</v>
      </c>
      <c r="C8" s="92">
        <v>3</v>
      </c>
      <c r="D8" s="92">
        <v>2</v>
      </c>
      <c r="E8" s="36">
        <f t="shared" ref="E8:E12" si="2">F8+G8+H8+I8+J8+K8</f>
        <v>49</v>
      </c>
      <c r="F8" s="1">
        <f>2+0+3+5</f>
        <v>10</v>
      </c>
      <c r="G8" s="1">
        <f>3+5+5+5+3+0</f>
        <v>21</v>
      </c>
      <c r="H8" s="1">
        <f t="shared" si="1"/>
        <v>6</v>
      </c>
      <c r="I8" s="1">
        <f t="shared" si="1"/>
        <v>6</v>
      </c>
      <c r="J8" s="1">
        <v>3</v>
      </c>
      <c r="K8" s="1">
        <v>3</v>
      </c>
    </row>
    <row r="9" spans="2:13" ht="20.399999999999999" x14ac:dyDescent="0.3">
      <c r="B9" s="48" t="s">
        <v>11</v>
      </c>
      <c r="C9" s="92">
        <v>3</v>
      </c>
      <c r="D9" s="92">
        <v>2</v>
      </c>
      <c r="E9" s="36">
        <f t="shared" si="2"/>
        <v>49</v>
      </c>
      <c r="F9" s="1">
        <f>2+0+3+5</f>
        <v>10</v>
      </c>
      <c r="G9" s="1">
        <f>5+3+5+5+3+0</f>
        <v>21</v>
      </c>
      <c r="H9" s="1">
        <f t="shared" si="1"/>
        <v>6</v>
      </c>
      <c r="I9" s="1">
        <f t="shared" si="1"/>
        <v>6</v>
      </c>
      <c r="J9" s="1">
        <v>3</v>
      </c>
      <c r="K9" s="1">
        <v>3</v>
      </c>
    </row>
    <row r="10" spans="2:13" x14ac:dyDescent="0.3">
      <c r="B10" s="48" t="s">
        <v>12</v>
      </c>
      <c r="C10" s="92">
        <v>3</v>
      </c>
      <c r="D10" s="92">
        <v>2</v>
      </c>
      <c r="E10" s="36">
        <f t="shared" si="2"/>
        <v>49</v>
      </c>
      <c r="F10" s="1">
        <f>2+3+3+5</f>
        <v>13</v>
      </c>
      <c r="G10" s="1">
        <f>0+5+5+5+3+0</f>
        <v>18</v>
      </c>
      <c r="H10" s="1">
        <f t="shared" si="1"/>
        <v>6</v>
      </c>
      <c r="I10" s="1">
        <f t="shared" si="1"/>
        <v>6</v>
      </c>
      <c r="J10" s="1">
        <v>3</v>
      </c>
      <c r="K10" s="1">
        <v>3</v>
      </c>
    </row>
    <row r="11" spans="2:13" ht="30.6" x14ac:dyDescent="0.3">
      <c r="B11" s="48" t="s">
        <v>10</v>
      </c>
      <c r="C11" s="92">
        <v>3</v>
      </c>
      <c r="D11" s="92">
        <v>3</v>
      </c>
      <c r="E11" s="36">
        <f t="shared" ref="E11" si="3">F11+G11+H11+I11+J11+K11</f>
        <v>48</v>
      </c>
      <c r="F11" s="1">
        <f>2+3+3+5</f>
        <v>13</v>
      </c>
      <c r="G11" s="1">
        <f>0+5+5+5+2+0</f>
        <v>17</v>
      </c>
      <c r="H11" s="1">
        <f t="shared" si="1"/>
        <v>6</v>
      </c>
      <c r="I11" s="1">
        <f t="shared" si="1"/>
        <v>6</v>
      </c>
      <c r="J11" s="1">
        <v>3</v>
      </c>
      <c r="K11" s="1">
        <v>3</v>
      </c>
    </row>
    <row r="12" spans="2:13" ht="20.399999999999999" x14ac:dyDescent="0.3">
      <c r="B12" s="48" t="s">
        <v>8</v>
      </c>
      <c r="C12" s="92">
        <v>3</v>
      </c>
      <c r="D12" s="92">
        <v>4</v>
      </c>
      <c r="E12" s="36">
        <f t="shared" si="2"/>
        <v>46</v>
      </c>
      <c r="F12" s="1">
        <f>2+3+3+5</f>
        <v>13</v>
      </c>
      <c r="G12" s="1">
        <f>0+5+5+5+3+0</f>
        <v>18</v>
      </c>
      <c r="H12" s="1">
        <f t="shared" si="1"/>
        <v>6</v>
      </c>
      <c r="I12" s="1">
        <f t="shared" si="1"/>
        <v>6</v>
      </c>
      <c r="J12" s="91">
        <v>0</v>
      </c>
      <c r="K12" s="1">
        <v>3</v>
      </c>
    </row>
    <row r="14" spans="2:13" s="39" customFormat="1" ht="28.8" x14ac:dyDescent="0.3">
      <c r="B14" s="40" t="s">
        <v>68</v>
      </c>
      <c r="C14" s="41"/>
      <c r="D14" s="41"/>
      <c r="E14" s="41"/>
      <c r="F14" s="42"/>
      <c r="G14" s="39" t="s">
        <v>69</v>
      </c>
    </row>
    <row r="16" spans="2:13" x14ac:dyDescent="0.3">
      <c r="B16" s="39"/>
      <c r="J16" s="38"/>
    </row>
    <row r="17" spans="10:10" x14ac:dyDescent="0.3">
      <c r="J17" s="38"/>
    </row>
  </sheetData>
  <sortState ref="A6:M14">
    <sortCondition descending="1" ref="A6"/>
  </sortState>
  <mergeCells count="6">
    <mergeCell ref="C1:J1"/>
    <mergeCell ref="B3:B4"/>
    <mergeCell ref="C3:C4"/>
    <mergeCell ref="D3:D4"/>
    <mergeCell ref="E3:E4"/>
    <mergeCell ref="F3:K3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topLeftCell="B1" workbookViewId="0">
      <pane xSplit="1" ySplit="2" topLeftCell="H3" activePane="bottomRight" state="frozen"/>
      <selection activeCell="B1" sqref="B1"/>
      <selection pane="topRight" activeCell="C1" sqref="C1"/>
      <selection pane="bottomLeft" activeCell="B3" sqref="B3"/>
      <selection pane="bottomRight" activeCell="I28" sqref="I28:I29"/>
    </sheetView>
  </sheetViews>
  <sheetFormatPr defaultColWidth="9.109375" defaultRowHeight="14.4" x14ac:dyDescent="0.3"/>
  <cols>
    <col min="1" max="1" width="5.33203125" style="50" customWidth="1"/>
    <col min="2" max="2" width="27.44140625" style="65" customWidth="1"/>
    <col min="3" max="3" width="9" style="25" customWidth="1"/>
    <col min="4" max="4" width="26.33203125" style="50" customWidth="1"/>
    <col min="5" max="5" width="41.5546875" style="50" customWidth="1"/>
    <col min="6" max="6" width="25" style="50" customWidth="1"/>
    <col min="7" max="7" width="26.33203125" style="50" customWidth="1"/>
    <col min="8" max="8" width="24.88671875" style="50" customWidth="1"/>
    <col min="9" max="9" width="21.109375" style="50" customWidth="1"/>
    <col min="10" max="10" width="27.44140625" style="50" customWidth="1"/>
    <col min="11" max="11" width="20.88671875" style="50" customWidth="1"/>
    <col min="12" max="12" width="21.44140625" style="50" customWidth="1"/>
    <col min="13" max="13" width="36.33203125" style="50" customWidth="1"/>
    <col min="14" max="14" width="15.109375" style="50" customWidth="1"/>
    <col min="15" max="15" width="20.88671875" style="50" customWidth="1"/>
    <col min="16" max="16" width="30.109375" style="50" customWidth="1"/>
    <col min="17" max="17" width="26.44140625" style="50" customWidth="1"/>
    <col min="18" max="18" width="17.109375" style="50" customWidth="1"/>
    <col min="19" max="19" width="34.44140625" style="51" customWidth="1"/>
    <col min="20" max="16384" width="9.109375" style="50"/>
  </cols>
  <sheetData>
    <row r="1" spans="2:20" ht="17.25" customHeight="1" thickBot="1" x14ac:dyDescent="0.35">
      <c r="B1" s="25" t="s">
        <v>65</v>
      </c>
    </row>
    <row r="2" spans="2:20" x14ac:dyDescent="0.3">
      <c r="B2" s="52" t="s">
        <v>13</v>
      </c>
      <c r="C2" s="26" t="s">
        <v>66</v>
      </c>
      <c r="D2" s="53" t="s">
        <v>14</v>
      </c>
      <c r="E2" s="53" t="s">
        <v>15</v>
      </c>
      <c r="F2" s="53" t="s">
        <v>16</v>
      </c>
      <c r="G2" s="53" t="s">
        <v>17</v>
      </c>
      <c r="H2" s="53" t="s">
        <v>18</v>
      </c>
      <c r="I2" s="53" t="s">
        <v>19</v>
      </c>
      <c r="J2" s="53" t="s">
        <v>20</v>
      </c>
      <c r="K2" s="53" t="s">
        <v>21</v>
      </c>
      <c r="L2" s="53" t="s">
        <v>22</v>
      </c>
      <c r="M2" s="53" t="s">
        <v>23</v>
      </c>
      <c r="N2" s="53" t="s">
        <v>24</v>
      </c>
      <c r="O2" s="53" t="s">
        <v>25</v>
      </c>
      <c r="P2" s="53" t="s">
        <v>26</v>
      </c>
      <c r="Q2" s="53" t="s">
        <v>27</v>
      </c>
      <c r="R2" s="54" t="s">
        <v>28</v>
      </c>
      <c r="S2" s="54" t="s">
        <v>29</v>
      </c>
      <c r="T2" s="55"/>
    </row>
    <row r="3" spans="2:20" s="22" customFormat="1" ht="34.5" customHeight="1" x14ac:dyDescent="0.3">
      <c r="B3" s="19"/>
      <c r="C3" s="23"/>
      <c r="D3" s="88" t="s">
        <v>4</v>
      </c>
      <c r="E3" s="89"/>
      <c r="F3" s="89"/>
      <c r="G3" s="89"/>
      <c r="H3" s="88" t="s">
        <v>58</v>
      </c>
      <c r="I3" s="89"/>
      <c r="J3" s="89"/>
      <c r="K3" s="89"/>
      <c r="L3" s="89"/>
      <c r="M3" s="89"/>
      <c r="N3" s="88" t="s">
        <v>5</v>
      </c>
      <c r="O3" s="89"/>
      <c r="P3" s="90" t="s">
        <v>59</v>
      </c>
      <c r="Q3" s="90"/>
      <c r="R3" s="49" t="s">
        <v>6</v>
      </c>
      <c r="S3" s="20" t="s">
        <v>60</v>
      </c>
      <c r="T3" s="21"/>
    </row>
    <row r="4" spans="2:20" s="70" customFormat="1" ht="144" customHeight="1" x14ac:dyDescent="0.3">
      <c r="B4" s="67" t="s">
        <v>56</v>
      </c>
      <c r="C4" s="23" t="s">
        <v>67</v>
      </c>
      <c r="D4" s="71" t="s">
        <v>30</v>
      </c>
      <c r="E4" s="71" t="s">
        <v>31</v>
      </c>
      <c r="F4" s="71" t="s">
        <v>70</v>
      </c>
      <c r="G4" s="71" t="s">
        <v>72</v>
      </c>
      <c r="H4" s="71" t="s">
        <v>75</v>
      </c>
      <c r="I4" s="71" t="s">
        <v>32</v>
      </c>
      <c r="J4" s="71" t="s">
        <v>33</v>
      </c>
      <c r="K4" s="71" t="s">
        <v>34</v>
      </c>
      <c r="L4" s="71" t="s">
        <v>35</v>
      </c>
      <c r="M4" s="71" t="s">
        <v>82</v>
      </c>
      <c r="N4" s="71" t="s">
        <v>36</v>
      </c>
      <c r="O4" s="71" t="s">
        <v>37</v>
      </c>
      <c r="P4" s="71" t="s">
        <v>85</v>
      </c>
      <c r="Q4" s="71" t="s">
        <v>38</v>
      </c>
      <c r="R4" s="71" t="s">
        <v>39</v>
      </c>
      <c r="S4" s="72" t="s">
        <v>40</v>
      </c>
    </row>
    <row r="5" spans="2:20" s="70" customFormat="1" ht="180" customHeight="1" x14ac:dyDescent="0.3">
      <c r="B5" s="67" t="s">
        <v>55</v>
      </c>
      <c r="C5" s="23"/>
      <c r="D5" s="71" t="s">
        <v>45</v>
      </c>
      <c r="E5" s="71" t="s">
        <v>71</v>
      </c>
      <c r="F5" s="71" t="s">
        <v>46</v>
      </c>
      <c r="G5" s="71" t="s">
        <v>73</v>
      </c>
      <c r="H5" s="71" t="s">
        <v>76</v>
      </c>
      <c r="I5" s="71" t="s">
        <v>47</v>
      </c>
      <c r="J5" s="71" t="s">
        <v>61</v>
      </c>
      <c r="K5" s="71" t="s">
        <v>80</v>
      </c>
      <c r="L5" s="71" t="s">
        <v>48</v>
      </c>
      <c r="M5" s="71" t="s">
        <v>83</v>
      </c>
      <c r="N5" s="71" t="s">
        <v>49</v>
      </c>
      <c r="O5" s="71" t="s">
        <v>50</v>
      </c>
      <c r="P5" s="71" t="s">
        <v>51</v>
      </c>
      <c r="Q5" s="71" t="s">
        <v>86</v>
      </c>
      <c r="R5" s="71" t="s">
        <v>54</v>
      </c>
      <c r="S5" s="71" t="s">
        <v>92</v>
      </c>
    </row>
    <row r="6" spans="2:20" s="70" customFormat="1" ht="74.25" customHeight="1" thickBot="1" x14ac:dyDescent="0.35">
      <c r="B6" s="68" t="s">
        <v>57</v>
      </c>
      <c r="C6" s="69"/>
      <c r="D6" s="73" t="s">
        <v>41</v>
      </c>
      <c r="E6" s="73" t="s">
        <v>94</v>
      </c>
      <c r="F6" s="73" t="s">
        <v>42</v>
      </c>
      <c r="G6" s="73" t="s">
        <v>74</v>
      </c>
      <c r="H6" s="73" t="s">
        <v>77</v>
      </c>
      <c r="I6" s="73" t="s">
        <v>78</v>
      </c>
      <c r="J6" s="73" t="s">
        <v>79</v>
      </c>
      <c r="K6" s="73" t="s">
        <v>43</v>
      </c>
      <c r="L6" s="73" t="s">
        <v>81</v>
      </c>
      <c r="M6" s="73" t="s">
        <v>96</v>
      </c>
      <c r="N6" s="73" t="s">
        <v>44</v>
      </c>
      <c r="O6" s="73" t="s">
        <v>84</v>
      </c>
      <c r="P6" s="73" t="s">
        <v>52</v>
      </c>
      <c r="Q6" s="73" t="s">
        <v>53</v>
      </c>
      <c r="R6" s="73" t="s">
        <v>87</v>
      </c>
      <c r="S6" s="73" t="s">
        <v>95</v>
      </c>
    </row>
    <row r="7" spans="2:20" s="3" customFormat="1" ht="12.75" customHeight="1" thickBot="1" x14ac:dyDescent="0.35">
      <c r="B7" s="7">
        <v>1</v>
      </c>
      <c r="C7" s="24"/>
      <c r="D7" s="8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33">
        <v>17</v>
      </c>
    </row>
    <row r="8" spans="2:20" s="57" customFormat="1" ht="24" x14ac:dyDescent="0.3">
      <c r="B8" s="56" t="s">
        <v>8</v>
      </c>
      <c r="C8" s="32">
        <f>D8+E8+F8+G8+H8+I8+J8+K8+L8+M8+N8+O8+P8+Q8+R8+S8</f>
        <v>46</v>
      </c>
      <c r="D8" s="28">
        <v>2</v>
      </c>
      <c r="E8" s="15">
        <v>3</v>
      </c>
      <c r="F8" s="15">
        <v>3</v>
      </c>
      <c r="G8" s="15">
        <v>5</v>
      </c>
      <c r="H8" s="46">
        <v>0</v>
      </c>
      <c r="I8" s="15">
        <v>5</v>
      </c>
      <c r="J8" s="15">
        <v>5</v>
      </c>
      <c r="K8" s="15">
        <v>5</v>
      </c>
      <c r="L8" s="15">
        <v>3</v>
      </c>
      <c r="M8" s="15">
        <v>0</v>
      </c>
      <c r="N8" s="15">
        <v>3</v>
      </c>
      <c r="O8" s="15">
        <v>3</v>
      </c>
      <c r="P8" s="15">
        <v>3</v>
      </c>
      <c r="Q8" s="15">
        <v>3</v>
      </c>
      <c r="R8" s="15"/>
      <c r="S8" s="15">
        <v>3</v>
      </c>
    </row>
    <row r="9" spans="2:20" s="61" customFormat="1" ht="13.8" x14ac:dyDescent="0.3">
      <c r="B9" s="60" t="s">
        <v>62</v>
      </c>
      <c r="C9" s="47"/>
      <c r="D9" s="30">
        <v>6</v>
      </c>
      <c r="E9" s="44">
        <v>3.2000000000000001E-2</v>
      </c>
      <c r="F9" s="13">
        <v>0</v>
      </c>
      <c r="G9" s="13">
        <v>0</v>
      </c>
      <c r="H9" s="44">
        <v>0.35</v>
      </c>
      <c r="I9" s="44">
        <v>0.97</v>
      </c>
      <c r="J9" s="44">
        <v>0</v>
      </c>
      <c r="K9" s="13">
        <v>0</v>
      </c>
      <c r="L9" s="44">
        <v>0.01</v>
      </c>
      <c r="M9" s="13">
        <v>32</v>
      </c>
      <c r="N9" s="13">
        <v>0</v>
      </c>
      <c r="O9" s="13" t="s">
        <v>89</v>
      </c>
      <c r="P9" s="13">
        <v>0</v>
      </c>
      <c r="Q9" s="13">
        <v>0</v>
      </c>
      <c r="R9" s="13"/>
      <c r="S9" s="74">
        <v>1</v>
      </c>
    </row>
    <row r="10" spans="2:20" s="78" customFormat="1" ht="13.8" x14ac:dyDescent="0.3">
      <c r="B10" s="56" t="s">
        <v>9</v>
      </c>
      <c r="C10" s="32">
        <f>D10+E10+F10+G10+H10+I10+J10+K10+L10+M10+N10+O10+P10+Q10+R10+S10</f>
        <v>54</v>
      </c>
      <c r="D10" s="28">
        <v>2</v>
      </c>
      <c r="E10" s="15">
        <v>3</v>
      </c>
      <c r="F10" s="15">
        <v>3</v>
      </c>
      <c r="G10" s="15">
        <v>5</v>
      </c>
      <c r="H10" s="15">
        <v>5</v>
      </c>
      <c r="I10" s="15">
        <v>5</v>
      </c>
      <c r="J10" s="15">
        <v>5</v>
      </c>
      <c r="K10" s="15">
        <v>5</v>
      </c>
      <c r="L10" s="15">
        <v>3</v>
      </c>
      <c r="M10" s="15">
        <v>0</v>
      </c>
      <c r="N10" s="15">
        <v>3</v>
      </c>
      <c r="O10" s="15">
        <v>3</v>
      </c>
      <c r="P10" s="15">
        <v>3</v>
      </c>
      <c r="Q10" s="15">
        <v>3</v>
      </c>
      <c r="R10" s="15">
        <v>3</v>
      </c>
      <c r="S10" s="15">
        <v>3</v>
      </c>
    </row>
    <row r="11" spans="2:20" s="58" customFormat="1" ht="13.8" x14ac:dyDescent="0.3">
      <c r="B11" s="59" t="s">
        <v>62</v>
      </c>
      <c r="C11" s="47"/>
      <c r="D11" s="29">
        <v>2</v>
      </c>
      <c r="E11" s="43">
        <v>2.1999999999999999E-2</v>
      </c>
      <c r="F11" s="11">
        <v>0</v>
      </c>
      <c r="G11" s="11">
        <v>0</v>
      </c>
      <c r="H11" s="43">
        <v>0.23</v>
      </c>
      <c r="I11" s="43">
        <v>0.97</v>
      </c>
      <c r="J11" s="17">
        <v>0</v>
      </c>
      <c r="K11" s="11">
        <v>0</v>
      </c>
      <c r="L11" s="43">
        <v>0</v>
      </c>
      <c r="M11" s="11">
        <v>13</v>
      </c>
      <c r="N11" s="11">
        <v>0</v>
      </c>
      <c r="O11" s="11" t="s">
        <v>89</v>
      </c>
      <c r="P11" s="11">
        <v>0</v>
      </c>
      <c r="Q11" s="11">
        <v>0</v>
      </c>
      <c r="R11" s="11" t="s">
        <v>90</v>
      </c>
      <c r="S11" s="16">
        <v>1</v>
      </c>
    </row>
    <row r="12" spans="2:20" s="57" customFormat="1" ht="24" x14ac:dyDescent="0.3">
      <c r="B12" s="56" t="s">
        <v>10</v>
      </c>
      <c r="C12" s="32">
        <f>D12+E12+F12+G12+H12+I12+J12+K12+L12+M12+N12+O12+P12+Q12+R12+S12</f>
        <v>48</v>
      </c>
      <c r="D12" s="28">
        <v>2</v>
      </c>
      <c r="E12" s="15">
        <v>3</v>
      </c>
      <c r="F12" s="15">
        <v>3</v>
      </c>
      <c r="G12" s="15">
        <v>5</v>
      </c>
      <c r="H12" s="15">
        <v>0</v>
      </c>
      <c r="I12" s="15">
        <v>5</v>
      </c>
      <c r="J12" s="15">
        <v>5</v>
      </c>
      <c r="K12" s="15">
        <v>5</v>
      </c>
      <c r="L12" s="15">
        <v>2</v>
      </c>
      <c r="M12" s="15">
        <v>0</v>
      </c>
      <c r="N12" s="15">
        <v>3</v>
      </c>
      <c r="O12" s="15">
        <v>3</v>
      </c>
      <c r="P12" s="15">
        <v>3</v>
      </c>
      <c r="Q12" s="15">
        <v>3</v>
      </c>
      <c r="R12" s="15">
        <v>3</v>
      </c>
      <c r="S12" s="15">
        <v>3</v>
      </c>
    </row>
    <row r="13" spans="2:20" s="61" customFormat="1" ht="13.8" x14ac:dyDescent="0.3">
      <c r="B13" s="60" t="s">
        <v>62</v>
      </c>
      <c r="C13" s="47"/>
      <c r="D13" s="30">
        <v>2</v>
      </c>
      <c r="E13" s="44">
        <v>2.1999999999999999E-2</v>
      </c>
      <c r="F13" s="13">
        <v>0</v>
      </c>
      <c r="G13" s="13">
        <v>0</v>
      </c>
      <c r="H13" s="44">
        <v>0.36</v>
      </c>
      <c r="I13" s="44">
        <v>1</v>
      </c>
      <c r="J13" s="44">
        <v>0</v>
      </c>
      <c r="K13" s="13">
        <v>0</v>
      </c>
      <c r="L13" s="44">
        <v>0.09</v>
      </c>
      <c r="M13" s="13">
        <v>30</v>
      </c>
      <c r="N13" s="13">
        <v>0</v>
      </c>
      <c r="O13" s="13" t="s">
        <v>89</v>
      </c>
      <c r="P13" s="13">
        <v>0</v>
      </c>
      <c r="Q13" s="13">
        <v>0</v>
      </c>
      <c r="R13" s="13" t="s">
        <v>90</v>
      </c>
      <c r="S13" s="74">
        <v>1</v>
      </c>
    </row>
    <row r="14" spans="2:20" s="57" customFormat="1" ht="24" x14ac:dyDescent="0.3">
      <c r="B14" s="56" t="s">
        <v>11</v>
      </c>
      <c r="C14" s="32">
        <f>D14+E14+F14+G14+H14+I14+J14+K14+L14+M14+N14+O14+P14+Q14+R14+S14</f>
        <v>49</v>
      </c>
      <c r="D14" s="28">
        <v>2</v>
      </c>
      <c r="E14" s="15">
        <v>0</v>
      </c>
      <c r="F14" s="15">
        <v>3</v>
      </c>
      <c r="G14" s="15">
        <v>5</v>
      </c>
      <c r="H14" s="15">
        <v>5</v>
      </c>
      <c r="I14" s="15">
        <v>3</v>
      </c>
      <c r="J14" s="15">
        <v>5</v>
      </c>
      <c r="K14" s="15">
        <v>5</v>
      </c>
      <c r="L14" s="15">
        <v>3</v>
      </c>
      <c r="M14" s="15">
        <v>0</v>
      </c>
      <c r="N14" s="15">
        <v>3</v>
      </c>
      <c r="O14" s="15">
        <v>3</v>
      </c>
      <c r="P14" s="15">
        <v>3</v>
      </c>
      <c r="Q14" s="15">
        <v>3</v>
      </c>
      <c r="R14" s="15">
        <v>3</v>
      </c>
      <c r="S14" s="15">
        <v>3</v>
      </c>
    </row>
    <row r="15" spans="2:20" s="61" customFormat="1" ht="13.8" x14ac:dyDescent="0.3">
      <c r="B15" s="60" t="s">
        <v>62</v>
      </c>
      <c r="C15" s="47"/>
      <c r="D15" s="30">
        <v>2</v>
      </c>
      <c r="E15" s="44">
        <v>0.36</v>
      </c>
      <c r="F15" s="13">
        <v>0</v>
      </c>
      <c r="G15" s="13">
        <v>0</v>
      </c>
      <c r="H15" s="44">
        <v>0.24</v>
      </c>
      <c r="I15" s="44">
        <v>0.92</v>
      </c>
      <c r="J15" s="44">
        <v>0</v>
      </c>
      <c r="K15" s="13">
        <v>0</v>
      </c>
      <c r="L15" s="44">
        <v>0</v>
      </c>
      <c r="M15" s="13">
        <v>75</v>
      </c>
      <c r="N15" s="13">
        <v>0</v>
      </c>
      <c r="O15" s="13" t="s">
        <v>89</v>
      </c>
      <c r="P15" s="13">
        <v>0</v>
      </c>
      <c r="Q15" s="13">
        <v>0</v>
      </c>
      <c r="R15" s="13" t="s">
        <v>90</v>
      </c>
      <c r="S15" s="74">
        <v>1</v>
      </c>
    </row>
    <row r="16" spans="2:20" s="78" customFormat="1" ht="36" x14ac:dyDescent="0.3">
      <c r="B16" s="79" t="s">
        <v>63</v>
      </c>
      <c r="C16" s="32">
        <f>D16+E16+F16+G16+H16+I16+J16+K16+L16+M16+N16+O16+P16+Q16+R16+S16</f>
        <v>54</v>
      </c>
      <c r="D16" s="28">
        <v>2</v>
      </c>
      <c r="E16" s="15">
        <v>5</v>
      </c>
      <c r="F16" s="15">
        <v>3</v>
      </c>
      <c r="G16" s="15">
        <v>5</v>
      </c>
      <c r="H16" s="15">
        <v>3</v>
      </c>
      <c r="I16" s="15">
        <v>5</v>
      </c>
      <c r="J16" s="15">
        <v>5</v>
      </c>
      <c r="K16" s="15">
        <v>5</v>
      </c>
      <c r="L16" s="15">
        <v>3</v>
      </c>
      <c r="M16" s="15">
        <v>0</v>
      </c>
      <c r="N16" s="15">
        <v>3</v>
      </c>
      <c r="O16" s="15">
        <v>3</v>
      </c>
      <c r="P16" s="15">
        <v>3</v>
      </c>
      <c r="Q16" s="15">
        <v>3</v>
      </c>
      <c r="R16" s="15">
        <v>3</v>
      </c>
      <c r="S16" s="15">
        <v>3</v>
      </c>
    </row>
    <row r="17" spans="2:19" s="61" customFormat="1" ht="13.8" x14ac:dyDescent="0.3">
      <c r="B17" s="60" t="s">
        <v>62</v>
      </c>
      <c r="C17" s="47"/>
      <c r="D17" s="30">
        <v>0</v>
      </c>
      <c r="E17" s="44">
        <v>0</v>
      </c>
      <c r="F17" s="13">
        <v>0</v>
      </c>
      <c r="G17" s="13">
        <v>0</v>
      </c>
      <c r="H17" s="44">
        <v>0.27</v>
      </c>
      <c r="I17" s="44">
        <v>0.97</v>
      </c>
      <c r="J17" s="44">
        <v>0</v>
      </c>
      <c r="K17" s="13">
        <v>0</v>
      </c>
      <c r="L17" s="44">
        <v>0</v>
      </c>
      <c r="M17" s="18">
        <v>15</v>
      </c>
      <c r="N17" s="13">
        <v>0</v>
      </c>
      <c r="O17" s="13" t="s">
        <v>89</v>
      </c>
      <c r="P17" s="13">
        <v>0</v>
      </c>
      <c r="Q17" s="13">
        <v>0</v>
      </c>
      <c r="R17" s="10" t="s">
        <v>90</v>
      </c>
      <c r="S17" s="16">
        <v>1</v>
      </c>
    </row>
    <row r="18" spans="2:19" s="78" customFormat="1" ht="13.8" x14ac:dyDescent="0.3">
      <c r="B18" s="56" t="s">
        <v>12</v>
      </c>
      <c r="C18" s="32">
        <f>D18+E18+F18+G18+H18+I18+J18+K18+L18+M18+N18+O18+P18+Q18+R18+S18</f>
        <v>49</v>
      </c>
      <c r="D18" s="28">
        <v>2</v>
      </c>
      <c r="E18" s="15">
        <v>3</v>
      </c>
      <c r="F18" s="15">
        <v>3</v>
      </c>
      <c r="G18" s="15">
        <v>5</v>
      </c>
      <c r="H18" s="15">
        <v>0</v>
      </c>
      <c r="I18" s="15">
        <v>5</v>
      </c>
      <c r="J18" s="15">
        <v>5</v>
      </c>
      <c r="K18" s="15">
        <v>5</v>
      </c>
      <c r="L18" s="15">
        <v>3</v>
      </c>
      <c r="M18" s="15">
        <v>0</v>
      </c>
      <c r="N18" s="15">
        <v>3</v>
      </c>
      <c r="O18" s="15">
        <v>3</v>
      </c>
      <c r="P18" s="15">
        <v>3</v>
      </c>
      <c r="Q18" s="15">
        <v>3</v>
      </c>
      <c r="R18" s="15">
        <v>3</v>
      </c>
      <c r="S18" s="15">
        <v>3</v>
      </c>
    </row>
    <row r="19" spans="2:19" s="61" customFormat="1" ht="13.8" x14ac:dyDescent="0.3">
      <c r="B19" s="62" t="s">
        <v>62</v>
      </c>
      <c r="C19" s="47"/>
      <c r="D19" s="31">
        <v>5</v>
      </c>
      <c r="E19" s="45">
        <v>4.4999999999999998E-2</v>
      </c>
      <c r="F19" s="14">
        <v>0</v>
      </c>
      <c r="G19" s="14">
        <v>0</v>
      </c>
      <c r="H19" s="45">
        <v>0.31</v>
      </c>
      <c r="I19" s="45">
        <v>0.99</v>
      </c>
      <c r="J19" s="45">
        <v>0</v>
      </c>
      <c r="K19" s="14">
        <v>0</v>
      </c>
      <c r="L19" s="45">
        <v>0</v>
      </c>
      <c r="M19" s="14">
        <v>44</v>
      </c>
      <c r="N19" s="14">
        <v>0</v>
      </c>
      <c r="O19" s="14" t="s">
        <v>89</v>
      </c>
      <c r="P19" s="14">
        <v>0</v>
      </c>
      <c r="Q19" s="14">
        <v>0</v>
      </c>
      <c r="R19" s="14" t="s">
        <v>91</v>
      </c>
      <c r="S19" s="16">
        <v>1</v>
      </c>
    </row>
    <row r="20" spans="2:19" s="63" customFormat="1" ht="13.8" x14ac:dyDescent="0.3">
      <c r="B20" s="56" t="s">
        <v>64</v>
      </c>
      <c r="C20" s="32">
        <f>D20+E20+F20+G20+H20+I20+J20+K20+L20+M20+N20+O20+P20+Q20+R20+S20</f>
        <v>49</v>
      </c>
      <c r="D20" s="28">
        <v>2</v>
      </c>
      <c r="E20" s="15">
        <v>0</v>
      </c>
      <c r="F20" s="15">
        <v>3</v>
      </c>
      <c r="G20" s="15">
        <v>5</v>
      </c>
      <c r="H20" s="15">
        <v>3</v>
      </c>
      <c r="I20" s="15">
        <v>5</v>
      </c>
      <c r="J20" s="15">
        <v>5</v>
      </c>
      <c r="K20" s="15">
        <v>5</v>
      </c>
      <c r="L20" s="15">
        <v>3</v>
      </c>
      <c r="M20" s="15">
        <v>0</v>
      </c>
      <c r="N20" s="15">
        <v>3</v>
      </c>
      <c r="O20" s="15">
        <v>3</v>
      </c>
      <c r="P20" s="15">
        <v>3</v>
      </c>
      <c r="Q20" s="15">
        <v>3</v>
      </c>
      <c r="R20" s="15">
        <v>3</v>
      </c>
      <c r="S20" s="15">
        <v>3</v>
      </c>
    </row>
    <row r="21" spans="2:19" s="61" customFormat="1" ht="13.8" x14ac:dyDescent="0.3">
      <c r="B21" s="75" t="s">
        <v>62</v>
      </c>
      <c r="C21" s="76"/>
      <c r="D21" s="13">
        <v>3</v>
      </c>
      <c r="E21" s="44">
        <v>6.4000000000000001E-2</v>
      </c>
      <c r="F21" s="13">
        <v>0</v>
      </c>
      <c r="G21" s="13">
        <v>0</v>
      </c>
      <c r="H21" s="44">
        <v>0.26</v>
      </c>
      <c r="I21" s="44">
        <v>0.99</v>
      </c>
      <c r="J21" s="44">
        <v>0</v>
      </c>
      <c r="K21" s="13">
        <v>0</v>
      </c>
      <c r="L21" s="44">
        <v>0</v>
      </c>
      <c r="M21" s="77" t="s">
        <v>88</v>
      </c>
      <c r="N21" s="13">
        <v>0</v>
      </c>
      <c r="O21" s="13" t="s">
        <v>89</v>
      </c>
      <c r="P21" s="13">
        <v>0</v>
      </c>
      <c r="Q21" s="13">
        <v>0</v>
      </c>
      <c r="R21" s="13" t="s">
        <v>90</v>
      </c>
      <c r="S21" s="74">
        <v>1</v>
      </c>
    </row>
    <row r="22" spans="2:19" ht="2.4" customHeight="1" thickBot="1" x14ac:dyDescent="0.35">
      <c r="B22" s="64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34"/>
    </row>
    <row r="23" spans="2:19" x14ac:dyDescent="0.3">
      <c r="F23" s="66"/>
    </row>
  </sheetData>
  <mergeCells count="4">
    <mergeCell ref="D3:G3"/>
    <mergeCell ref="H3:M3"/>
    <mergeCell ref="N3:O3"/>
    <mergeCell ref="P3:Q3"/>
  </mergeCells>
  <pageMargins left="0.19685039370078741" right="0.19685039370078741" top="0.15748031496062992" bottom="0.15748031496062992" header="0.31496062992125984" footer="0.31496062992125984"/>
  <pageSetup paperSize="9" scale="55" fitToWidth="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показатели</vt:lpstr>
      <vt:lpstr>показатели!Заголовки_для_печати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Kostryakova</dc:creator>
  <cp:lastModifiedBy>Певват</cp:lastModifiedBy>
  <cp:lastPrinted>2021-03-26T13:15:27Z</cp:lastPrinted>
  <dcterms:created xsi:type="dcterms:W3CDTF">2019-03-01T13:17:14Z</dcterms:created>
  <dcterms:modified xsi:type="dcterms:W3CDTF">2021-03-26T13:16:15Z</dcterms:modified>
</cp:coreProperties>
</file>